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b3cd546143f9d7e4/Tricia/Dulles SHRM/"/>
    </mc:Choice>
  </mc:AlternateContent>
  <bookViews>
    <workbookView xWindow="0" yWindow="0" windowWidth="19200" windowHeight="7050"/>
  </bookViews>
  <sheets>
    <sheet name="2020 Budget worksheet " sheetId="11" r:id="rId1"/>
  </sheets>
  <definedNames>
    <definedName name="_xlnm.Print_Area" localSheetId="0">'2020 Budget worksheet '!$A$1:$S$94</definedName>
    <definedName name="_xlnm.Print_Titles" localSheetId="0">'2020 Budget worksheet '!$4:$5</definedName>
    <definedName name="QB_BASIS_4" localSheetId="0" hidden="1">'2020 Budget worksheet '!#REF!</definedName>
    <definedName name="QB_COLUMN_59200" localSheetId="0" hidden="1">'2020 Budget worksheet '!#REF!</definedName>
    <definedName name="QB_COLUMN_63620" localSheetId="0" hidden="1">'2020 Budget worksheet '!#REF!</definedName>
    <definedName name="QB_COLUMN_76210" localSheetId="0" hidden="1">'2020 Budget worksheet '!#REF!</definedName>
    <definedName name="QB_COMPANY_0" localSheetId="0" hidden="1">'2020 Budget worksheet '!$A$1</definedName>
    <definedName name="QB_DATA_0" localSheetId="0" hidden="1">'2020 Budget worksheet '!$8:$8,'2020 Budget worksheet '!$9:$9,'2020 Budget worksheet '!$12:$12,'2020 Budget worksheet '!$14:$14,'2020 Budget worksheet '!$15:$15,'2020 Budget worksheet '!$17:$17,'2020 Budget worksheet '!#REF!,'2020 Budget worksheet '!$20:$20,'2020 Budget worksheet '!$21:$21,'2020 Budget worksheet '!$22:$22,'2020 Budget worksheet '!$25:$25,'2020 Budget worksheet '!$28:$28,'2020 Budget worksheet '!$29:$29,'2020 Budget worksheet '!$33:$33,'2020 Budget worksheet '!#REF!,'2020 Budget worksheet '!#REF!</definedName>
    <definedName name="QB_DATA_1" localSheetId="0" hidden="1">'2020 Budget worksheet '!$41:$41,'2020 Budget worksheet '!$42:$42,'2020 Budget worksheet '!$43:$43,'2020 Budget worksheet '!$44:$44,'2020 Budget worksheet '!$45:$45,'2020 Budget worksheet '!$48:$48,'2020 Budget worksheet '!#REF!,'2020 Budget worksheet '!#REF!,'2020 Budget worksheet '!$51:$51,'2020 Budget worksheet '!$52:$52,'2020 Budget worksheet '!#REF!,'2020 Budget worksheet '!$55:$55,'2020 Budget worksheet '!$58:$58,'2020 Budget worksheet '!$59:$59,'2020 Budget worksheet '!#REF!,'2020 Budget worksheet '!$64:$64</definedName>
    <definedName name="QB_DATA_2" localSheetId="0" hidden="1">'2020 Budget worksheet '!$65:$65,'2020 Budget worksheet '!$66:$66,'2020 Budget worksheet '!$67:$67,'2020 Budget worksheet '!$68:$68,'2020 Budget worksheet '!$69:$69,'2020 Budget worksheet '!$70:$70,'2020 Budget worksheet '!$71:$71,'2020 Budget worksheet '!$76:$76,'2020 Budget worksheet '!$77:$77,'2020 Budget worksheet '!#REF!,'2020 Budget worksheet '!$80:$80,'2020 Budget worksheet '!$81:$81,'2020 Budget worksheet '!$82:$82,'2020 Budget worksheet '!$83:$83,'2020 Budget worksheet '!$84:$84,'2020 Budget worksheet '!$87:$87</definedName>
    <definedName name="QB_DATA_3" localSheetId="0" hidden="1">'2020 Budget worksheet '!$89:$89,'2020 Budget worksheet '!$90:$90,'2020 Budget worksheet '!$92:$92</definedName>
    <definedName name="QB_DATE_1" localSheetId="0" hidden="1">'2020 Budget worksheet '!#REF!</definedName>
    <definedName name="QB_FORMULA_0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FORMULA_1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FORMULA_2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FORMULA_3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FORMULA_4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FORMULA_5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FORMULA_6" localSheetId="0" hidden="1">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'!#REF!,'2020 Budget worksheet '!#REF!</definedName>
    <definedName name="QB_ROW_101230" localSheetId="0" hidden="1">'2020 Budget worksheet '!$D$9</definedName>
    <definedName name="QB_ROW_102240" localSheetId="0" hidden="1">'2020 Budget worksheet '!$E$22</definedName>
    <definedName name="QB_ROW_103040" localSheetId="0" hidden="1">'2020 Budget worksheet '!$E$11</definedName>
    <definedName name="QB_ROW_103340" localSheetId="0" hidden="1">'2020 Budget worksheet '!$E$16</definedName>
    <definedName name="QB_ROW_104250" localSheetId="0" hidden="1">'2020 Budget worksheet '!$F$15</definedName>
    <definedName name="QB_ROW_105030" localSheetId="0" hidden="1">'2020 Budget worksheet '!$D$40</definedName>
    <definedName name="QB_ROW_105330" localSheetId="0" hidden="1">'2020 Budget worksheet '!$D$46</definedName>
    <definedName name="QB_ROW_106240" localSheetId="0" hidden="1">'2020 Budget worksheet '!$E$66</definedName>
    <definedName name="QB_ROW_108240" localSheetId="0" hidden="1">'2020 Budget worksheet '!$E$70</definedName>
    <definedName name="QB_ROW_110030" localSheetId="0" hidden="1">'2020 Budget worksheet '!$D$86</definedName>
    <definedName name="QB_ROW_110330" localSheetId="0" hidden="1">'2020 Budget worksheet '!$D$88</definedName>
    <definedName name="QB_ROW_111240" localSheetId="0" hidden="1">'2020 Budget worksheet '!$E$87</definedName>
    <definedName name="QB_ROW_114240" localSheetId="0" hidden="1">'2020 Budget worksheet '!$E$77</definedName>
    <definedName name="QB_ROW_118220" localSheetId="0" hidden="1">'2020 Budget worksheet '!$C$92</definedName>
    <definedName name="QB_ROW_119240" localSheetId="0" hidden="1">'2020 Budget worksheet '!$E$58</definedName>
    <definedName name="QB_ROW_126240" localSheetId="0" hidden="1">'2020 Budget worksheet '!#REF!</definedName>
    <definedName name="QB_ROW_129220" localSheetId="0" hidden="1">'2020 Budget worksheet '!$C$33</definedName>
    <definedName name="QB_ROW_130240" localSheetId="0" hidden="1">'2020 Budget worksheet '!$E$82</definedName>
    <definedName name="QB_ROW_131240" localSheetId="0" hidden="1">'2020 Budget worksheet '!$E$68</definedName>
    <definedName name="QB_ROW_132240" localSheetId="0" hidden="1">'2020 Budget worksheet '!#REF!</definedName>
    <definedName name="QB_ROW_138030" localSheetId="0" hidden="1">'2020 Budget worksheet '!$D$19</definedName>
    <definedName name="QB_ROW_138330" localSheetId="0" hidden="1">'2020 Budget worksheet '!$D$23</definedName>
    <definedName name="QB_ROW_140020" localSheetId="0" hidden="1">'2020 Budget worksheet '!$C$36</definedName>
    <definedName name="QB_ROW_140320" localSheetId="0" hidden="1">'2020 Budget worksheet '!$C$61</definedName>
    <definedName name="QB_ROW_141020" localSheetId="0" hidden="1">'2020 Budget worksheet '!$C$62</definedName>
    <definedName name="QB_ROW_141320" localSheetId="0" hidden="1">'2020 Budget worksheet '!$C$73</definedName>
    <definedName name="QB_ROW_142020" localSheetId="0" hidden="1">'2020 Budget worksheet '!$C$74</definedName>
    <definedName name="QB_ROW_142320" localSheetId="0" hidden="1">'2020 Budget worksheet '!$C$91</definedName>
    <definedName name="QB_ROW_143230" localSheetId="0" hidden="1">'2020 Budget worksheet '!$D$90</definedName>
    <definedName name="QB_ROW_148240" localSheetId="0" hidden="1">'2020 Budget worksheet '!$E$42</definedName>
    <definedName name="QB_ROW_149240" localSheetId="0" hidden="1">'2020 Budget worksheet '!#REF!</definedName>
    <definedName name="QB_ROW_151020" localSheetId="0" hidden="1">'2020 Budget worksheet '!$C$7</definedName>
    <definedName name="QB_ROW_151320" localSheetId="0" hidden="1">'2020 Budget worksheet '!$C$32</definedName>
    <definedName name="QB_ROW_152240" localSheetId="0" hidden="1">'2020 Budget worksheet '!#REF!</definedName>
    <definedName name="QB_ROW_154240" localSheetId="0" hidden="1">'2020 Budget worksheet '!$E$69</definedName>
    <definedName name="QB_ROW_155240" localSheetId="0" hidden="1">'2020 Budget worksheet '!$E$84</definedName>
    <definedName name="QB_ROW_156240" localSheetId="0" hidden="1">'2020 Budget worksheet '!$E$21</definedName>
    <definedName name="QB_ROW_161240" localSheetId="0" hidden="1">'2020 Budget worksheet '!$E$28</definedName>
    <definedName name="QB_ROW_165230" localSheetId="0" hidden="1">'2020 Budget worksheet '!$D$89</definedName>
    <definedName name="QB_ROW_171240" localSheetId="0" hidden="1">'2020 Budget worksheet '!$E$29</definedName>
    <definedName name="QB_ROW_172240" localSheetId="0" hidden="1">'2020 Budget worksheet '!$E$59</definedName>
    <definedName name="QB_ROW_181240" localSheetId="0" hidden="1">'2020 Budget worksheet '!$E$20</definedName>
    <definedName name="QB_ROW_18301" localSheetId="0" hidden="1">'2020 Budget worksheet '!$A$94</definedName>
    <definedName name="QB_ROW_183340" localSheetId="0" hidden="1">'2020 Budget worksheet '!$E$48</definedName>
    <definedName name="QB_ROW_185240" localSheetId="0" hidden="1">'2020 Budget worksheet '!$E$17</definedName>
    <definedName name="QB_ROW_19030" localSheetId="0" hidden="1">'2020 Budget worksheet '!$D$10</definedName>
    <definedName name="QB_ROW_19330" localSheetId="0" hidden="1">'2020 Budget worksheet '!$D$18</definedName>
    <definedName name="QB_ROW_20012" localSheetId="0" hidden="1">'2020 Budget worksheet '!$B$6</definedName>
    <definedName name="QB_ROW_20230" localSheetId="0" hidden="1">'2020 Budget worksheet '!$D$8</definedName>
    <definedName name="QB_ROW_20312" localSheetId="0" hidden="1">'2020 Budget worksheet '!$B$34</definedName>
    <definedName name="QB_ROW_21012" localSheetId="0" hidden="1">'2020 Budget worksheet '!$B$35</definedName>
    <definedName name="QB_ROW_21312" localSheetId="0" hidden="1">'2020 Budget worksheet '!$B$93</definedName>
    <definedName name="QB_ROW_31030" localSheetId="0" hidden="1">'2020 Budget worksheet '!$D$79</definedName>
    <definedName name="QB_ROW_31330" localSheetId="0" hidden="1">'2020 Budget worksheet '!$D$85</definedName>
    <definedName name="QB_ROW_32240" localSheetId="0" hidden="1">'2020 Budget worksheet '!$E$80</definedName>
    <definedName name="QB_ROW_33030" localSheetId="0" hidden="1">'2020 Budget worksheet '!$D$57</definedName>
    <definedName name="QB_ROW_33330" localSheetId="0" hidden="1">'2020 Budget worksheet '!$D$60</definedName>
    <definedName name="QB_ROW_34240" localSheetId="0" hidden="1">'2020 Budget worksheet '!$E$81</definedName>
    <definedName name="QB_ROW_35240" localSheetId="0" hidden="1">'2020 Budget worksheet '!$E$83</definedName>
    <definedName name="QB_ROW_47250" localSheetId="0" hidden="1">'2020 Budget worksheet '!$F$12</definedName>
    <definedName name="QB_ROW_48250" localSheetId="0" hidden="1">'2020 Budget worksheet '!$F$14</definedName>
    <definedName name="QB_ROW_49230" localSheetId="0" hidden="1">'2020 Budget worksheet '!#REF!</definedName>
    <definedName name="QB_ROW_51030" localSheetId="0" hidden="1">'2020 Budget worksheet '!$D$24</definedName>
    <definedName name="QB_ROW_51330" localSheetId="0" hidden="1">'2020 Budget worksheet '!$D$26</definedName>
    <definedName name="QB_ROW_53240" localSheetId="0" hidden="1">'2020 Budget worksheet '!$E$25</definedName>
    <definedName name="QB_ROW_54030" localSheetId="0" hidden="1">'2020 Budget worksheet '!$D$27</definedName>
    <definedName name="QB_ROW_54330" localSheetId="0" hidden="1">'2020 Budget worksheet '!$D$30</definedName>
    <definedName name="QB_ROW_64030" localSheetId="0" hidden="1">'2020 Budget worksheet '!$D$37</definedName>
    <definedName name="QB_ROW_64330" localSheetId="0" hidden="1">'2020 Budget worksheet '!$D$39</definedName>
    <definedName name="QB_ROW_67240" localSheetId="0" hidden="1">'2020 Budget worksheet '!$E$44</definedName>
    <definedName name="QB_ROW_68240" localSheetId="0" hidden="1">'2020 Budget worksheet '!$E$45</definedName>
    <definedName name="QB_ROW_69240" localSheetId="0" hidden="1">'2020 Budget worksheet '!$E$41</definedName>
    <definedName name="QB_ROW_71240" localSheetId="0" hidden="1">'2020 Budget worksheet '!$E$43</definedName>
    <definedName name="QB_ROW_73030" localSheetId="0" hidden="1">'2020 Budget worksheet '!$D$47</definedName>
    <definedName name="QB_ROW_73330" localSheetId="0" hidden="1">'2020 Budget worksheet '!$D$49</definedName>
    <definedName name="QB_ROW_74030" localSheetId="0" hidden="1">'2020 Budget worksheet '!#REF!</definedName>
    <definedName name="QB_ROW_74330" localSheetId="0" hidden="1">'2020 Budget worksheet '!#REF!</definedName>
    <definedName name="QB_ROW_75240" localSheetId="0" hidden="1">'2020 Budget worksheet '!#REF!</definedName>
    <definedName name="QB_ROW_76240" localSheetId="0" hidden="1">'2020 Budget worksheet '!#REF!</definedName>
    <definedName name="QB_ROW_77030" localSheetId="0" hidden="1">'2020 Budget worksheet '!$D$50</definedName>
    <definedName name="QB_ROW_77330" localSheetId="0" hidden="1">'2020 Budget worksheet '!$D$53</definedName>
    <definedName name="QB_ROW_78240" localSheetId="0" hidden="1">'2020 Budget worksheet '!$E$51</definedName>
    <definedName name="QB_ROW_79240" localSheetId="0" hidden="1">'2020 Budget worksheet '!$E$52</definedName>
    <definedName name="QB_ROW_80030" localSheetId="0" hidden="1">'2020 Budget worksheet '!$D$54</definedName>
    <definedName name="QB_ROW_80330" localSheetId="0" hidden="1">'2020 Budget worksheet '!$D$56</definedName>
    <definedName name="QB_ROW_82240" localSheetId="0" hidden="1">'2020 Budget worksheet '!$E$55</definedName>
    <definedName name="QB_ROW_83030" localSheetId="0" hidden="1">'2020 Budget worksheet '!$D$75</definedName>
    <definedName name="QB_ROW_83330" localSheetId="0" hidden="1">'2020 Budget worksheet '!$D$78</definedName>
    <definedName name="QB_ROW_86240" localSheetId="0" hidden="1">'2020 Budget worksheet '!$E$76</definedName>
    <definedName name="QB_ROW_90030" localSheetId="0" hidden="1">'2020 Budget worksheet '!$D$63</definedName>
    <definedName name="QB_ROW_90240" localSheetId="0" hidden="1">'2020 Budget worksheet '!$E$71</definedName>
    <definedName name="QB_ROW_90330" localSheetId="0" hidden="1">'2020 Budget worksheet '!$D$72</definedName>
    <definedName name="QB_ROW_91240" localSheetId="0" hidden="1">'2020 Budget worksheet '!#REF!</definedName>
    <definedName name="QB_ROW_93240" localSheetId="0" hidden="1">'2020 Budget worksheet '!$E$67</definedName>
    <definedName name="QB_ROW_96240" localSheetId="0" hidden="1">'2020 Budget worksheet '!$E$64</definedName>
    <definedName name="QB_ROW_97240" localSheetId="0" hidden="1">'2020 Budget worksheet '!$E$65</definedName>
    <definedName name="QB_SUBTITLE_3" localSheetId="0" hidden="1">'2020 Budget worksheet '!$A$3</definedName>
    <definedName name="QB_TIME_5" localSheetId="0" hidden="1">'2020 Budget worksheet '!#REF!</definedName>
    <definedName name="QB_TITLE_2" localSheetId="0" hidden="1">'2020 Budget worksheet '!$A$2</definedName>
    <definedName name="QBCANSUPPORTUPDATE" localSheetId="0">TRUE</definedName>
    <definedName name="QBCOMPANYFILENAME" localSheetId="0">"C:\Users\Patti\Documents\QB Companies\Dullles SHRM.QBW"</definedName>
    <definedName name="QBENDDATE" localSheetId="0">20141231</definedName>
    <definedName name="QBHEADERSONSCREEN" localSheetId="0">TRUE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8</definedName>
    <definedName name="QBREPORTCOMPANYID" localSheetId="0">"e65b0d5e740e4269a7dcb58ed07d9707"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20140101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1" l="1"/>
  <c r="S13" i="11" l="1"/>
  <c r="U13" i="11" s="1"/>
  <c r="R39" i="11" l="1"/>
  <c r="R46" i="11"/>
  <c r="R49" i="11"/>
  <c r="R53" i="11"/>
  <c r="R56" i="11"/>
  <c r="R60" i="11"/>
  <c r="T39" i="11"/>
  <c r="T46" i="11"/>
  <c r="T49" i="11"/>
  <c r="T53" i="11"/>
  <c r="T56" i="11"/>
  <c r="T60" i="11"/>
  <c r="S38" i="11"/>
  <c r="U38" i="11" s="1"/>
  <c r="U39" i="11" s="1"/>
  <c r="S41" i="11"/>
  <c r="U41" i="11" s="1"/>
  <c r="S42" i="11"/>
  <c r="U42" i="11" s="1"/>
  <c r="U43" i="11"/>
  <c r="S44" i="11"/>
  <c r="U44" i="11" s="1"/>
  <c r="S45" i="11"/>
  <c r="U45" i="11" s="1"/>
  <c r="S48" i="11"/>
  <c r="S49" i="11" s="1"/>
  <c r="S51" i="11"/>
  <c r="U51" i="11" s="1"/>
  <c r="S52" i="11"/>
  <c r="U52" i="11" s="1"/>
  <c r="S55" i="11"/>
  <c r="U55" i="11" s="1"/>
  <c r="U56" i="11" s="1"/>
  <c r="S58" i="11"/>
  <c r="S59" i="11"/>
  <c r="U59" i="11" s="1"/>
  <c r="H39" i="11"/>
  <c r="H46" i="11"/>
  <c r="H49" i="11"/>
  <c r="H53" i="11"/>
  <c r="H56" i="11"/>
  <c r="H60" i="11"/>
  <c r="I39" i="11"/>
  <c r="I46" i="11"/>
  <c r="I49" i="11"/>
  <c r="I53" i="11"/>
  <c r="I56" i="11"/>
  <c r="I60" i="11"/>
  <c r="J39" i="11"/>
  <c r="J46" i="11"/>
  <c r="J49" i="11"/>
  <c r="J53" i="11"/>
  <c r="J56" i="11"/>
  <c r="J60" i="11"/>
  <c r="K39" i="11"/>
  <c r="K46" i="11"/>
  <c r="K49" i="11"/>
  <c r="K53" i="11"/>
  <c r="K56" i="11"/>
  <c r="K60" i="11"/>
  <c r="L39" i="11"/>
  <c r="L46" i="11"/>
  <c r="L49" i="11"/>
  <c r="L53" i="11"/>
  <c r="L56" i="11"/>
  <c r="L60" i="11"/>
  <c r="M39" i="11"/>
  <c r="M46" i="11"/>
  <c r="M49" i="11"/>
  <c r="M53" i="11"/>
  <c r="M56" i="11"/>
  <c r="M60" i="11"/>
  <c r="N39" i="11"/>
  <c r="N46" i="11"/>
  <c r="N49" i="11"/>
  <c r="N53" i="11"/>
  <c r="N56" i="11"/>
  <c r="N60" i="11"/>
  <c r="O39" i="11"/>
  <c r="O46" i="11"/>
  <c r="O49" i="11"/>
  <c r="O53" i="11"/>
  <c r="O56" i="11"/>
  <c r="O60" i="11"/>
  <c r="P39" i="11"/>
  <c r="P46" i="11"/>
  <c r="P49" i="11"/>
  <c r="P53" i="11"/>
  <c r="P56" i="11"/>
  <c r="P60" i="11"/>
  <c r="Q39" i="11"/>
  <c r="Q46" i="11"/>
  <c r="Q49" i="11"/>
  <c r="Q53" i="11"/>
  <c r="Q56" i="11"/>
  <c r="Q60" i="11"/>
  <c r="G46" i="11"/>
  <c r="G53" i="11"/>
  <c r="G56" i="11"/>
  <c r="G39" i="11"/>
  <c r="G49" i="11"/>
  <c r="G60" i="11"/>
  <c r="J16" i="11"/>
  <c r="J18" i="11" s="1"/>
  <c r="S8" i="11"/>
  <c r="U8" i="11" s="1"/>
  <c r="S9" i="11"/>
  <c r="U9" i="11" s="1"/>
  <c r="S12" i="11"/>
  <c r="U12" i="11" s="1"/>
  <c r="S14" i="11"/>
  <c r="U14" i="11" s="1"/>
  <c r="S15" i="11"/>
  <c r="U15" i="11" s="1"/>
  <c r="S17" i="11"/>
  <c r="U17" i="11" s="1"/>
  <c r="S20" i="11"/>
  <c r="U20" i="11" s="1"/>
  <c r="S21" i="11"/>
  <c r="U21" i="11" s="1"/>
  <c r="S22" i="11"/>
  <c r="U22" i="11" s="1"/>
  <c r="S25" i="11"/>
  <c r="U25" i="11" s="1"/>
  <c r="U26" i="11" s="1"/>
  <c r="S28" i="11"/>
  <c r="U28" i="11" s="1"/>
  <c r="S29" i="11"/>
  <c r="U29" i="11" s="1"/>
  <c r="S33" i="11"/>
  <c r="U33" i="11" s="1"/>
  <c r="S64" i="11"/>
  <c r="U64" i="11" s="1"/>
  <c r="S65" i="11"/>
  <c r="U65" i="11" s="1"/>
  <c r="S66" i="11"/>
  <c r="U66" i="11" s="1"/>
  <c r="S67" i="11"/>
  <c r="S68" i="11"/>
  <c r="U68" i="11" s="1"/>
  <c r="S69" i="11"/>
  <c r="U69" i="11" s="1"/>
  <c r="S70" i="11"/>
  <c r="U70" i="11" s="1"/>
  <c r="S71" i="11"/>
  <c r="U71" i="11" s="1"/>
  <c r="S76" i="11"/>
  <c r="U76" i="11"/>
  <c r="S77" i="11"/>
  <c r="U77" i="11" s="1"/>
  <c r="S80" i="11"/>
  <c r="U80" i="11" s="1"/>
  <c r="S81" i="11"/>
  <c r="U81" i="11" s="1"/>
  <c r="S82" i="11"/>
  <c r="U82" i="11" s="1"/>
  <c r="S83" i="11"/>
  <c r="U83" i="11" s="1"/>
  <c r="S84" i="11"/>
  <c r="U84" i="11" s="1"/>
  <c r="S87" i="11"/>
  <c r="U87" i="11"/>
  <c r="U88" i="11" s="1"/>
  <c r="S89" i="11"/>
  <c r="U89" i="11" s="1"/>
  <c r="S90" i="11"/>
  <c r="U90" i="11" s="1"/>
  <c r="U92" i="11"/>
  <c r="T16" i="11"/>
  <c r="T18" i="11" s="1"/>
  <c r="T32" i="11" s="1"/>
  <c r="T23" i="11"/>
  <c r="T26" i="11"/>
  <c r="T30" i="11"/>
  <c r="T78" i="11"/>
  <c r="T85" i="11"/>
  <c r="T88" i="11"/>
  <c r="G16" i="11"/>
  <c r="G18" i="11" s="1"/>
  <c r="G23" i="11"/>
  <c r="G26" i="11"/>
  <c r="G30" i="11"/>
  <c r="G72" i="11"/>
  <c r="G78" i="11"/>
  <c r="G85" i="11"/>
  <c r="G88" i="11"/>
  <c r="H16" i="11"/>
  <c r="H18" i="11" s="1"/>
  <c r="H23" i="11"/>
  <c r="H26" i="11"/>
  <c r="H30" i="11"/>
  <c r="H72" i="11"/>
  <c r="H73" i="11" s="1"/>
  <c r="H78" i="11"/>
  <c r="H85" i="11"/>
  <c r="H88" i="11"/>
  <c r="I16" i="11"/>
  <c r="I18" i="11" s="1"/>
  <c r="I23" i="11"/>
  <c r="I26" i="11"/>
  <c r="I30" i="11"/>
  <c r="I72" i="11"/>
  <c r="I73" i="11" s="1"/>
  <c r="I78" i="11"/>
  <c r="I85" i="11"/>
  <c r="I88" i="11"/>
  <c r="J23" i="11"/>
  <c r="J26" i="11"/>
  <c r="J30" i="11"/>
  <c r="J72" i="11"/>
  <c r="J73" i="11" s="1"/>
  <c r="J78" i="11"/>
  <c r="J85" i="11"/>
  <c r="J88" i="11"/>
  <c r="K16" i="11"/>
  <c r="K18" i="11" s="1"/>
  <c r="K23" i="11"/>
  <c r="K26" i="11"/>
  <c r="K30" i="11"/>
  <c r="K72" i="11"/>
  <c r="K73" i="11" s="1"/>
  <c r="K78" i="11"/>
  <c r="K85" i="11"/>
  <c r="K88" i="11"/>
  <c r="L16" i="11"/>
  <c r="L23" i="11"/>
  <c r="L26" i="11"/>
  <c r="L30" i="11"/>
  <c r="L72" i="11"/>
  <c r="L73" i="11" s="1"/>
  <c r="L78" i="11"/>
  <c r="L85" i="11"/>
  <c r="L88" i="11"/>
  <c r="M16" i="11"/>
  <c r="M18" i="11" s="1"/>
  <c r="M23" i="11"/>
  <c r="M26" i="11"/>
  <c r="M30" i="11"/>
  <c r="M72" i="11"/>
  <c r="M73" i="11" s="1"/>
  <c r="M78" i="11"/>
  <c r="M85" i="11"/>
  <c r="M88" i="11"/>
  <c r="N16" i="11"/>
  <c r="N18" i="11" s="1"/>
  <c r="N23" i="11"/>
  <c r="N26" i="11"/>
  <c r="N30" i="11"/>
  <c r="N72" i="11"/>
  <c r="N73" i="11" s="1"/>
  <c r="N78" i="11"/>
  <c r="N85" i="11"/>
  <c r="N88" i="11"/>
  <c r="O16" i="11"/>
  <c r="O18" i="11" s="1"/>
  <c r="O23" i="11"/>
  <c r="O26" i="11"/>
  <c r="O30" i="11"/>
  <c r="O72" i="11"/>
  <c r="O73" i="11" s="1"/>
  <c r="O78" i="11"/>
  <c r="O85" i="11"/>
  <c r="O88" i="11"/>
  <c r="P16" i="11"/>
  <c r="P18" i="11" s="1"/>
  <c r="P23" i="11"/>
  <c r="P26" i="11"/>
  <c r="P30" i="11"/>
  <c r="P72" i="11"/>
  <c r="P73" i="11" s="1"/>
  <c r="P78" i="11"/>
  <c r="P85" i="11"/>
  <c r="P88" i="11"/>
  <c r="Q16" i="11"/>
  <c r="Q18" i="11" s="1"/>
  <c r="Q23" i="11"/>
  <c r="Q26" i="11"/>
  <c r="Q30" i="11"/>
  <c r="Q72" i="11"/>
  <c r="Q73" i="11" s="1"/>
  <c r="Q78" i="11"/>
  <c r="Q85" i="11"/>
  <c r="Q88" i="11"/>
  <c r="R16" i="11"/>
  <c r="R18" i="11" s="1"/>
  <c r="R23" i="11"/>
  <c r="R26" i="11"/>
  <c r="R30" i="11"/>
  <c r="R72" i="11"/>
  <c r="R73" i="11" s="1"/>
  <c r="R78" i="11"/>
  <c r="R85" i="11"/>
  <c r="R88" i="11"/>
  <c r="I32" i="11" l="1"/>
  <c r="I34" i="11" s="1"/>
  <c r="P32" i="11"/>
  <c r="P34" i="11" s="1"/>
  <c r="M32" i="11"/>
  <c r="M34" i="11" s="1"/>
  <c r="K32" i="11"/>
  <c r="K34" i="11" s="1"/>
  <c r="Q32" i="11"/>
  <c r="Q34" i="11" s="1"/>
  <c r="N32" i="11"/>
  <c r="N34" i="11" s="1"/>
  <c r="R32" i="11"/>
  <c r="R34" i="11" s="1"/>
  <c r="O32" i="11"/>
  <c r="O34" i="11" s="1"/>
  <c r="U30" i="11"/>
  <c r="J32" i="11"/>
  <c r="J34" i="11" s="1"/>
  <c r="H32" i="11"/>
  <c r="H34" i="11" s="1"/>
  <c r="G32" i="11"/>
  <c r="G34" i="11" s="1"/>
  <c r="Q91" i="11"/>
  <c r="S23" i="11"/>
  <c r="L91" i="11"/>
  <c r="S26" i="11"/>
  <c r="H91" i="11"/>
  <c r="J91" i="11"/>
  <c r="U48" i="11"/>
  <c r="U49" i="11" s="1"/>
  <c r="S88" i="11"/>
  <c r="Q61" i="11"/>
  <c r="T91" i="11"/>
  <c r="S39" i="11"/>
  <c r="P91" i="11"/>
  <c r="R91" i="11"/>
  <c r="N91" i="11"/>
  <c r="M91" i="11"/>
  <c r="K91" i="11"/>
  <c r="U78" i="11"/>
  <c r="U53" i="11"/>
  <c r="U85" i="11"/>
  <c r="T34" i="11"/>
  <c r="U16" i="11"/>
  <c r="U18" i="11" s="1"/>
  <c r="T61" i="11"/>
  <c r="L18" i="11"/>
  <c r="S16" i="11"/>
  <c r="T72" i="11"/>
  <c r="T73" i="11" s="1"/>
  <c r="U67" i="11"/>
  <c r="U72" i="11" s="1"/>
  <c r="U73" i="11" s="1"/>
  <c r="U23" i="11"/>
  <c r="O61" i="11"/>
  <c r="S85" i="11"/>
  <c r="O91" i="11"/>
  <c r="S30" i="11"/>
  <c r="U58" i="11"/>
  <c r="U60" i="11" s="1"/>
  <c r="S60" i="11"/>
  <c r="S78" i="11"/>
  <c r="I91" i="11"/>
  <c r="G91" i="11"/>
  <c r="U46" i="11"/>
  <c r="G73" i="11"/>
  <c r="S73" i="11" s="1"/>
  <c r="S72" i="11"/>
  <c r="S53" i="11"/>
  <c r="M61" i="11"/>
  <c r="S46" i="11"/>
  <c r="P61" i="11"/>
  <c r="K61" i="11"/>
  <c r="I61" i="11"/>
  <c r="N61" i="11"/>
  <c r="L61" i="11"/>
  <c r="J61" i="11"/>
  <c r="H61" i="11"/>
  <c r="R61" i="11"/>
  <c r="S56" i="11"/>
  <c r="G61" i="11"/>
  <c r="J93" i="11" l="1"/>
  <c r="J94" i="11" s="1"/>
  <c r="U32" i="11"/>
  <c r="U34" i="11" s="1"/>
  <c r="S18" i="11"/>
  <c r="L32" i="11"/>
  <c r="L34" i="11" s="1"/>
  <c r="S34" i="11" s="1"/>
  <c r="Q93" i="11"/>
  <c r="Q94" i="11" s="1"/>
  <c r="H93" i="11"/>
  <c r="H94" i="11" s="1"/>
  <c r="P93" i="11"/>
  <c r="P94" i="11" s="1"/>
  <c r="K93" i="11"/>
  <c r="K94" i="11" s="1"/>
  <c r="L93" i="11"/>
  <c r="M93" i="11"/>
  <c r="M94" i="11" s="1"/>
  <c r="R93" i="11"/>
  <c r="R94" i="11" s="1"/>
  <c r="N93" i="11"/>
  <c r="N94" i="11" s="1"/>
  <c r="U91" i="11"/>
  <c r="G93" i="11"/>
  <c r="G94" i="11" s="1"/>
  <c r="S61" i="11"/>
  <c r="U61" i="11"/>
  <c r="O93" i="11"/>
  <c r="O94" i="11" s="1"/>
  <c r="I93" i="11"/>
  <c r="I94" i="11" s="1"/>
  <c r="S91" i="11"/>
  <c r="T93" i="11"/>
  <c r="T94" i="11" s="1"/>
  <c r="L94" i="11" l="1"/>
  <c r="S94" i="11" s="1"/>
  <c r="S32" i="11"/>
  <c r="U93" i="11"/>
  <c r="U94" i="11" s="1"/>
  <c r="S93" i="11"/>
</calcChain>
</file>

<file path=xl/sharedStrings.xml><?xml version="1.0" encoding="utf-8"?>
<sst xmlns="http://schemas.openxmlformats.org/spreadsheetml/2006/main" count="111" uniqueCount="110">
  <si>
    <t>Dulles Chapter of SHRM (#0466)</t>
  </si>
  <si>
    <t>Budget</t>
  </si>
  <si>
    <t>2020</t>
  </si>
  <si>
    <t>compared to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</si>
  <si>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</si>
  <si>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</si>
  <si>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</si>
  <si>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</si>
  <si>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</si>
  <si>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</si>
  <si>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</si>
  <si>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</si>
  <si>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</si>
  <si>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</si>
  <si>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</si>
  <si>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</si>
  <si>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budget total</t>
  </si>
  <si>
    <t>Actual Total</t>
  </si>
  <si>
    <t>Income</t>
  </si>
  <si>
    <t>Revenue</t>
  </si>
  <si>
    <t>4000 · Membership &amp; Dues</t>
  </si>
  <si>
    <t>4005 · National SHRM - Dues Rebate</t>
  </si>
  <si>
    <t>4100 · Chapter Programs</t>
  </si>
  <si>
    <t>4150 · Monthly Chapter Meetings</t>
  </si>
  <si>
    <t>4160 · Monthly Meetings</t>
  </si>
  <si>
    <t>4167 · Discussion Groups</t>
  </si>
  <si>
    <t>4170 · Annual Holiday Party</t>
  </si>
  <si>
    <t>4510 · Annual / Monthly Sponsors</t>
  </si>
  <si>
    <t>Total 4150 · Monthly Chapter Meetings</t>
  </si>
  <si>
    <t>4164 · Networking/Special Events</t>
  </si>
  <si>
    <t>Total 4100 · Chapter Programs</t>
  </si>
  <si>
    <t>4400 · Continuing Education</t>
  </si>
  <si>
    <t>4411 · Spring/Fall Seminar</t>
  </si>
  <si>
    <t>4415 · Seminar sponsors</t>
  </si>
  <si>
    <t>4430 · State SHRM - Rebates</t>
  </si>
  <si>
    <t>Total 4400 · Continuing Education</t>
  </si>
  <si>
    <t>4600 · Member Services</t>
  </si>
  <si>
    <t>4620 · Web Site Advertising Fees</t>
  </si>
  <si>
    <t>Total 4600 · Member Services</t>
  </si>
  <si>
    <t>4800 · Foundation Contribution (50/50)</t>
  </si>
  <si>
    <t>4810 · SHRM Found Contribution (50/50)</t>
  </si>
  <si>
    <t>4815 · Embrey Rucker Contributions</t>
  </si>
  <si>
    <t>Total 4800 · Foundation Contribution (50/50)</t>
  </si>
  <si>
    <t>Total Revenue</t>
  </si>
  <si>
    <t>4900 · Interest Income</t>
  </si>
  <si>
    <t>Total Income</t>
  </si>
  <si>
    <t>Expense</t>
  </si>
  <si>
    <t>A -PROGRAM EXPENSES</t>
  </si>
  <si>
    <t>6000 · Membership</t>
  </si>
  <si>
    <t>6010 · Membership Drive/Networking Event</t>
  </si>
  <si>
    <t>Total 6000 · Membership</t>
  </si>
  <si>
    <t>6100 · Chapter Programs</t>
  </si>
  <si>
    <t>6105 · Monthly - Room Rental/ Meals</t>
  </si>
  <si>
    <t>6110 · Speaker Gifts</t>
  </si>
  <si>
    <t>6115 · Speaker Fees &amp; Expenses</t>
  </si>
  <si>
    <t>6120 · Chapter Meeting Gifts</t>
  </si>
  <si>
    <t>6130 · Holiday Party Gifts</t>
  </si>
  <si>
    <t>Total 6100 · Chapter Programs</t>
  </si>
  <si>
    <t>6200 · Cont.Education Expense</t>
  </si>
  <si>
    <t>6211 · Spring/Fall Seminar</t>
  </si>
  <si>
    <t>Total 6200 · Cont.Education Expense</t>
  </si>
  <si>
    <t>6400 · Member Services Expenses</t>
  </si>
  <si>
    <t>6410 · NOVA Dulles Mentoring Program</t>
  </si>
  <si>
    <t>6420 · Scholarships</t>
  </si>
  <si>
    <t>Total 6400 · Member Services Expenses</t>
  </si>
  <si>
    <t>6500 · Professional Activities</t>
  </si>
  <si>
    <t>6520 · Discussion Groups</t>
  </si>
  <si>
    <t>Total 6500 · Professional Activities</t>
  </si>
  <si>
    <t>7700 · SHRM Foundation</t>
  </si>
  <si>
    <t>7710 · SHRM Found Donataion (50/50)</t>
  </si>
  <si>
    <t>7715 · SHRM Foundation Speaker donations</t>
  </si>
  <si>
    <t>Total 7700 · SHRM Foundation</t>
  </si>
  <si>
    <t>Total A -PROGRAM EXPENSES</t>
  </si>
  <si>
    <t>B-BOARD EXPENSES</t>
  </si>
  <si>
    <t>6900 · Board/Leadership</t>
  </si>
  <si>
    <t>6940 · BOD Transition Dinner</t>
  </si>
  <si>
    <t>6950 · Monthly BOD Meetings</t>
  </si>
  <si>
    <t>6960 · Recognition</t>
  </si>
  <si>
    <t>6970 · Leadership  - State Council</t>
  </si>
  <si>
    <t>6980 · Board Retreats</t>
  </si>
  <si>
    <t>6985 · Conferences</t>
  </si>
  <si>
    <t>6990 · Travel - Board</t>
  </si>
  <si>
    <t>6900 · Board/Leadership - Other</t>
  </si>
  <si>
    <t>Total 6900 · Board/Leadership</t>
  </si>
  <si>
    <t>Total B-BOARD EXPENSES</t>
  </si>
  <si>
    <t>C - GENERAL/ADMINSTRATIVE</t>
  </si>
  <si>
    <t>6700 · Communications</t>
  </si>
  <si>
    <t>6710 · EMail Marketing (Constant Contact)</t>
  </si>
  <si>
    <t>6730 · Website Hosting -survey monkey</t>
  </si>
  <si>
    <t>Total 6700 · Communications</t>
  </si>
  <si>
    <t>7000 · Office &amp; Adminstrative</t>
  </si>
  <si>
    <t>7010 · Bank Charges</t>
  </si>
  <si>
    <t>7030 · Mailbox</t>
  </si>
  <si>
    <t>7040 · Merchant Services Fees</t>
  </si>
  <si>
    <t>7060 · Office Supplies/ Postage</t>
  </si>
  <si>
    <t>7080 · Other</t>
  </si>
  <si>
    <t>Total 7000 · Office &amp; Adminstrative</t>
  </si>
  <si>
    <t>7400 · Professional Fees</t>
  </si>
  <si>
    <t>7410 · Tax / Accounting</t>
  </si>
  <si>
    <t>Total 7400 · Professional Fees</t>
  </si>
  <si>
    <t>7600 · Community (Embry Rucker)</t>
  </si>
  <si>
    <t>Total C - GENERAL/ADMINSTRATIVE</t>
  </si>
  <si>
    <t>9999 · suspense</t>
  </si>
  <si>
    <t>Total Expense</t>
  </si>
  <si>
    <t>Net Income</t>
  </si>
  <si>
    <t>2021 Budget Worksheet</t>
  </si>
  <si>
    <t>2021</t>
  </si>
  <si>
    <t>2020 actual</t>
  </si>
  <si>
    <t>Revenue - Other</t>
  </si>
  <si>
    <t>7800 · Board D &amp; O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</si>
</sst>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8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 val="singleAccounting"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Fill="1"/>
    <xf numFmtId="0" fontId="2" fillId="0" borderId="0" xfId="0" applyFont="1" applyFill="1"/>
    <xf numFmtId="164" fontId="3" fillId="0" borderId="1" xfId="1" applyNumberFormat="1" applyFont="1" applyBorder="1"/>
    <xf numFmtId="164" fontId="3" fillId="0" borderId="0" xfId="1" applyNumberFormat="1" applyFont="1"/>
    <xf numFmtId="164" fontId="3" fillId="0" borderId="1" xfId="1" applyNumberFormat="1" applyFont="1" applyFill="1" applyBorder="1"/>
    <xf numFmtId="164" fontId="2" fillId="0" borderId="2" xfId="1" applyNumberFormat="1" applyFont="1" applyBorder="1"/>
    <xf numFmtId="164" fontId="2" fillId="0" borderId="3" xfId="1" applyNumberFormat="1" applyFont="1" applyBorder="1"/>
    <xf numFmtId="164" fontId="2" fillId="0" borderId="0" xfId="1" applyNumberFormat="1" applyFont="1" applyBorder="1"/>
    <xf numFmtId="164" fontId="2" fillId="0" borderId="1" xfId="1" applyNumberFormat="1" applyFont="1" applyBorder="1"/>
    <xf numFmtId="164" fontId="4" fillId="0" borderId="4" xfId="1" applyNumberFormat="1" applyFont="1" applyBorder="1"/>
    <xf numFmtId="49" fontId="5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/>
    <xf numFmtId="164" fontId="3" fillId="0" borderId="0" xfId="1" applyNumberFormat="1" applyFont="1" applyFill="1"/>
    <xf numFmtId="0" fontId="4" fillId="0" borderId="0" xfId="0" applyFont="1"/>
    <xf numFmtId="0" fontId="4" fillId="0" borderId="0" xfId="0" applyNumberFormat="1" applyFont="1"/>
    <xf numFmtId="164" fontId="6" fillId="0" borderId="4" xfId="1" applyNumberFormat="1" applyFont="1" applyFill="1" applyBorder="1"/>
    <xf numFmtId="164" fontId="7" fillId="0" borderId="0" xfId="1" quotePrefix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8" fillId="0" borderId="0" xfId="1" applyNumberFormat="1" applyFont="1"/>
    <xf numFmtId="164" fontId="9" fillId="0" borderId="1" xfId="1" applyNumberFormat="1" applyFont="1" applyFill="1" applyBorder="1"/>
    <xf numFmtId="164" fontId="8" fillId="0" borderId="2" xfId="1" applyNumberFormat="1" applyFont="1" applyBorder="1"/>
    <xf numFmtId="164" fontId="2" fillId="0" borderId="1" xfId="1" applyNumberFormat="1" applyFont="1" applyFill="1" applyBorder="1"/>
    <xf numFmtId="164" fontId="10" fillId="0" borderId="0" xfId="1" applyNumberFormat="1" applyFont="1" applyAlignment="1">
      <alignment horizontal="center"/>
    </xf>
    <xf numFmtId="164" fontId="2" fillId="2" borderId="0" xfId="1" applyNumberFormat="1" applyFont="1" applyFill="1"/>
    <xf numFmtId="164" fontId="7" fillId="2" borderId="0" xfId="1" quotePrefix="1" applyNumberFormat="1" applyFont="1" applyFill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3" fillId="2" borderId="1" xfId="1" applyNumberFormat="1" applyFont="1" applyFill="1" applyBorder="1"/>
    <xf numFmtId="164" fontId="3" fillId="2" borderId="0" xfId="1" applyNumberFormat="1" applyFont="1" applyFill="1"/>
    <xf numFmtId="164" fontId="2" fillId="2" borderId="1" xfId="1" applyNumberFormat="1" applyFont="1" applyFill="1" applyBorder="1"/>
    <xf numFmtId="164" fontId="2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2" borderId="0" xfId="1" applyNumberFormat="1" applyFont="1" applyFill="1" applyBorder="1"/>
    <xf numFmtId="164" fontId="4" fillId="2" borderId="4" xfId="1" applyNumberFormat="1" applyFont="1" applyFill="1" applyBorder="1"/>
    <xf numFmtId="43" fontId="2" fillId="0" borderId="0" xfId="0" applyNumberFormat="1" applyFont="1"/>
    <xf numFmtId="164" fontId="11" fillId="0" borderId="0" xfId="1" applyNumberFormat="1" applyFont="1"/>
    <xf numFmtId="164" fontId="11" fillId="0" borderId="1" xfId="1" applyNumberFormat="1" applyFont="1" applyBorder="1"/>
    <xf numFmtId="49" fontId="4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tabSelected="1" zoomScale="112" zoomScaleNormal="112" workbookViewId="0">
      <selection activeCell="O97" sqref="O97"/>
    </sheetView>
  </sheetViews>
  <sheetFormatPr defaultColWidth="8.81640625" defaultRowHeight="14" x14ac:dyDescent="0.3"/>
  <cols>
    <col min="1" max="5" width="3" style="20" customWidth="1"/>
    <col min="6" max="6" width="43.7265625" style="20" customWidth="1"/>
    <col min="7" max="7" width="8.7265625" style="3" customWidth="1"/>
    <col min="8" max="8" width="8.1796875" style="3" bestFit="1" customWidth="1"/>
    <col min="9" max="9" width="8.81640625" style="3" bestFit="1" customWidth="1"/>
    <col min="10" max="10" width="8.1796875" style="3" bestFit="1" customWidth="1"/>
    <col min="11" max="11" width="8.81640625" style="3" bestFit="1" customWidth="1"/>
    <col min="12" max="12" width="8.1796875" style="3" bestFit="1" customWidth="1"/>
    <col min="13" max="13" width="8.81640625" style="3" bestFit="1" customWidth="1"/>
    <col min="14" max="15" width="8.1796875" style="3" bestFit="1" customWidth="1"/>
    <col min="16" max="16" width="9.453125" style="3" bestFit="1" customWidth="1"/>
    <col min="17" max="17" width="8.81640625" style="3" bestFit="1" customWidth="1"/>
    <col min="18" max="18" width="10.7265625" style="3" bestFit="1" customWidth="1"/>
    <col min="19" max="19" width="14.7265625" style="3" customWidth="1"/>
    <col min="20" max="20" width="14.7265625" style="29" customWidth="1"/>
    <col min="21" max="21" width="14.7265625" style="3" customWidth="1"/>
    <col min="22" max="16384" width="8.81640625" style="1"/>
  </cols>
  <sheetData>
    <row r="1" spans="1:22" x14ac:dyDescent="0.3">
      <c r="A1" s="14" t="s">
        <v>0</v>
      </c>
      <c r="B1" s="15"/>
      <c r="C1" s="15"/>
      <c r="D1" s="15"/>
      <c r="E1" s="15"/>
      <c r="F1" s="15"/>
    </row>
    <row r="2" spans="1:22" x14ac:dyDescent="0.3">
      <c r="A2" s="14" t="s">
        <v>105</v>
      </c>
      <c r="B2" s="15"/>
      <c r="C2" s="15"/>
      <c r="D2" s="15"/>
      <c r="E2" s="15"/>
      <c r="F2" s="15"/>
    </row>
    <row r="3" spans="1:22" x14ac:dyDescent="0.3">
      <c r="A3" s="14"/>
      <c r="B3" s="15"/>
      <c r="C3" s="15"/>
      <c r="D3" s="15"/>
      <c r="E3" s="15"/>
      <c r="F3" s="15"/>
      <c r="U3" s="23" t="s">
        <v>1</v>
      </c>
    </row>
    <row r="4" spans="1:22" x14ac:dyDescent="0.3">
      <c r="A4" s="15"/>
      <c r="B4" s="15"/>
      <c r="C4" s="15"/>
      <c r="D4" s="15"/>
      <c r="E4" s="15"/>
      <c r="F4" s="15"/>
      <c r="G4" s="3" t="s">
        <v>1</v>
      </c>
      <c r="S4" s="22" t="s">
        <v>106</v>
      </c>
      <c r="T4" s="30" t="s">
        <v>2</v>
      </c>
      <c r="U4" s="22" t="s">
        <v>3</v>
      </c>
    </row>
    <row r="5" spans="1:22" s="2" customFormat="1" ht="17" x14ac:dyDescent="0.6">
      <c r="A5" s="16"/>
      <c r="B5" s="16"/>
      <c r="C5" s="16"/>
      <c r="D5" s="16"/>
      <c r="E5" s="16"/>
      <c r="F5" s="16"/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9</v>
      </c>
      <c r="M5" s="28" t="s">
        <v>10</v>
      </c>
      <c r="N5" s="28" t="s">
        <v>11</v>
      </c>
      <c r="O5" s="28" t="s">
        <v>12</v>
      </c>
      <c r="P5" s="28" t="s">
        <v>13</v>
      </c>
      <c r="Q5" s="28" t="s">
        <v>14</v>
      </c>
      <c r="R5" s="28" t="s">
        <v>15</v>
      </c>
      <c r="S5" s="28" t="s">
        <v>16</v>
      </c>
      <c r="T5" s="31" t="s">
        <v>17</v>
      </c>
      <c r="U5" s="28" t="s">
        <v>107</v>
      </c>
    </row>
    <row r="6" spans="1:22" x14ac:dyDescent="0.3">
      <c r="A6" s="15"/>
      <c r="B6" s="15" t="s">
        <v>18</v>
      </c>
      <c r="C6" s="15"/>
      <c r="D6" s="15"/>
      <c r="E6" s="15"/>
      <c r="F6" s="15"/>
    </row>
    <row r="7" spans="1:22" x14ac:dyDescent="0.3">
      <c r="A7" s="15"/>
      <c r="B7" s="15"/>
      <c r="C7" s="15" t="s">
        <v>19</v>
      </c>
      <c r="D7" s="15"/>
      <c r="E7" s="15"/>
      <c r="F7" s="15"/>
    </row>
    <row r="8" spans="1:22" x14ac:dyDescent="0.3">
      <c r="A8" s="15"/>
      <c r="B8" s="15"/>
      <c r="C8" s="15"/>
      <c r="D8" s="15" t="s">
        <v>20</v>
      </c>
      <c r="E8" s="15"/>
      <c r="F8" s="15"/>
      <c r="G8" s="3">
        <v>297</v>
      </c>
      <c r="H8" s="3">
        <v>297</v>
      </c>
      <c r="I8" s="3">
        <v>297</v>
      </c>
      <c r="J8" s="3">
        <v>297</v>
      </c>
      <c r="K8" s="3">
        <v>297</v>
      </c>
      <c r="L8" s="3">
        <v>297</v>
      </c>
      <c r="M8" s="3">
        <v>297</v>
      </c>
      <c r="N8" s="3">
        <v>297</v>
      </c>
      <c r="O8" s="3">
        <v>297</v>
      </c>
      <c r="P8" s="3">
        <v>297</v>
      </c>
      <c r="Q8" s="3">
        <v>297</v>
      </c>
      <c r="R8" s="3">
        <v>297</v>
      </c>
      <c r="S8" s="3">
        <f>SUM(G8:R8)</f>
        <v>3564</v>
      </c>
      <c r="T8" s="29">
        <v>3560</v>
      </c>
      <c r="U8" s="3">
        <f>+T8-S8</f>
        <v>-4</v>
      </c>
      <c r="V8" s="39"/>
    </row>
    <row r="9" spans="1:22" s="5" customFormat="1" x14ac:dyDescent="0.3">
      <c r="A9" s="17"/>
      <c r="B9" s="17"/>
      <c r="C9" s="17"/>
      <c r="D9" s="17" t="s">
        <v>21</v>
      </c>
      <c r="E9" s="17"/>
      <c r="F9" s="17"/>
      <c r="G9" s="4">
        <v>0</v>
      </c>
      <c r="H9" s="4">
        <v>0</v>
      </c>
      <c r="I9" s="4">
        <v>0</v>
      </c>
      <c r="J9" s="4">
        <v>1500</v>
      </c>
      <c r="K9" s="4">
        <v>0</v>
      </c>
      <c r="L9" s="4">
        <v>0</v>
      </c>
      <c r="M9" s="4">
        <v>1500</v>
      </c>
      <c r="N9" s="4">
        <v>0</v>
      </c>
      <c r="O9" s="4">
        <v>0</v>
      </c>
      <c r="P9" s="4">
        <v>0</v>
      </c>
      <c r="Q9" s="4">
        <v>1000</v>
      </c>
      <c r="R9" s="4">
        <v>0</v>
      </c>
      <c r="S9" s="4">
        <f>SUM(G9:R9)</f>
        <v>4000</v>
      </c>
      <c r="T9" s="29">
        <v>3274.5</v>
      </c>
      <c r="U9" s="4">
        <f>+T9-S9</f>
        <v>-725.5</v>
      </c>
    </row>
    <row r="10" spans="1:22" ht="26.25" customHeight="1" x14ac:dyDescent="0.3">
      <c r="A10" s="15"/>
      <c r="B10" s="15"/>
      <c r="C10" s="15"/>
      <c r="D10" s="15" t="s">
        <v>22</v>
      </c>
      <c r="E10" s="15"/>
      <c r="F10" s="15"/>
    </row>
    <row r="11" spans="1:22" x14ac:dyDescent="0.3">
      <c r="A11" s="15"/>
      <c r="B11" s="15"/>
      <c r="C11" s="15"/>
      <c r="D11" s="15"/>
      <c r="E11" s="15" t="s">
        <v>23</v>
      </c>
      <c r="F11" s="15"/>
    </row>
    <row r="12" spans="1:22" x14ac:dyDescent="0.3">
      <c r="A12" s="15"/>
      <c r="B12" s="15"/>
      <c r="C12" s="15"/>
      <c r="D12" s="15"/>
      <c r="E12" s="15"/>
      <c r="F12" s="15" t="s">
        <v>24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 s="3">
        <v>75</v>
      </c>
      <c r="N12" s="3">
        <v>75</v>
      </c>
      <c r="O12" s="3">
        <v>75</v>
      </c>
      <c r="P12" s="3">
        <v>75</v>
      </c>
      <c r="Q12" s="3">
        <v>75</v>
      </c>
      <c r="R12" s="3">
        <v>0</v>
      </c>
      <c r="S12" s="3">
        <f>SUM(G12:R12)</f>
        <v>825</v>
      </c>
      <c r="T12" s="29">
        <v>2830</v>
      </c>
      <c r="U12" s="3">
        <f t="shared" ref="U12:U17" si="0">+T12-S12</f>
        <v>2005</v>
      </c>
    </row>
    <row r="13" spans="1:22" x14ac:dyDescent="0.3">
      <c r="A13" s="15"/>
      <c r="B13" s="15"/>
      <c r="C13" s="15"/>
      <c r="D13" s="15"/>
      <c r="E13" s="15"/>
      <c r="F13" s="17" t="s">
        <v>25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f>SUM(G13:R13)</f>
        <v>0</v>
      </c>
      <c r="T13" s="29">
        <v>0</v>
      </c>
      <c r="U13" s="3">
        <f t="shared" si="0"/>
        <v>0</v>
      </c>
    </row>
    <row r="14" spans="1:22" x14ac:dyDescent="0.3">
      <c r="A14" s="15"/>
      <c r="B14" s="15"/>
      <c r="C14" s="15"/>
      <c r="D14" s="15"/>
      <c r="E14" s="15"/>
      <c r="F14" s="17" t="s">
        <v>26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4">
        <v>0</v>
      </c>
      <c r="N14" s="3">
        <v>0</v>
      </c>
      <c r="O14" s="3">
        <v>0</v>
      </c>
      <c r="P14" s="3">
        <v>0</v>
      </c>
      <c r="Q14" s="3">
        <v>0</v>
      </c>
      <c r="R14" s="3">
        <v>750</v>
      </c>
      <c r="S14" s="3">
        <f t="shared" ref="S14:S22" si="1">SUM(G14:R14)</f>
        <v>750</v>
      </c>
      <c r="T14" s="29">
        <v>90</v>
      </c>
      <c r="U14" s="3">
        <f t="shared" si="0"/>
        <v>-660</v>
      </c>
    </row>
    <row r="15" spans="1:22" ht="14.5" thickBot="1" x14ac:dyDescent="0.35">
      <c r="A15" s="15"/>
      <c r="B15" s="15"/>
      <c r="C15" s="15"/>
      <c r="D15" s="15"/>
      <c r="E15" s="15"/>
      <c r="F15" s="15" t="s">
        <v>27</v>
      </c>
      <c r="G15" s="6">
        <v>0</v>
      </c>
      <c r="H15" s="6">
        <v>150</v>
      </c>
      <c r="I15" s="6">
        <v>0</v>
      </c>
      <c r="J15" s="6">
        <v>150</v>
      </c>
      <c r="K15" s="6">
        <v>0</v>
      </c>
      <c r="L15" s="6">
        <v>0</v>
      </c>
      <c r="M15" s="8">
        <v>0</v>
      </c>
      <c r="N15" s="6">
        <v>150</v>
      </c>
      <c r="O15" s="6"/>
      <c r="P15" s="6">
        <v>150</v>
      </c>
      <c r="Q15" s="6"/>
      <c r="R15" s="6"/>
      <c r="S15" s="6">
        <f>SUM(G15:R15)</f>
        <v>600</v>
      </c>
      <c r="T15" s="32">
        <v>2050</v>
      </c>
      <c r="U15" s="6">
        <f>+T15-S15</f>
        <v>1450</v>
      </c>
    </row>
    <row r="16" spans="1:22" x14ac:dyDescent="0.3">
      <c r="A16" s="15"/>
      <c r="B16" s="15"/>
      <c r="C16" s="15"/>
      <c r="D16" s="15"/>
      <c r="E16" s="15" t="s">
        <v>28</v>
      </c>
      <c r="F16" s="15"/>
      <c r="G16" s="7">
        <f>SUM(G12:G15)</f>
        <v>75</v>
      </c>
      <c r="H16" s="7">
        <f t="shared" ref="H16:U16" si="2">SUM(H12:H15)</f>
        <v>225</v>
      </c>
      <c r="I16" s="7">
        <f t="shared" si="2"/>
        <v>75</v>
      </c>
      <c r="J16" s="7">
        <f t="shared" si="2"/>
        <v>225</v>
      </c>
      <c r="K16" s="7">
        <f t="shared" si="2"/>
        <v>75</v>
      </c>
      <c r="L16" s="7">
        <f t="shared" si="2"/>
        <v>75</v>
      </c>
      <c r="M16" s="18">
        <f t="shared" si="2"/>
        <v>75</v>
      </c>
      <c r="N16" s="7">
        <f t="shared" si="2"/>
        <v>225</v>
      </c>
      <c r="O16" s="7">
        <f t="shared" si="2"/>
        <v>75</v>
      </c>
      <c r="P16" s="7">
        <f t="shared" si="2"/>
        <v>225</v>
      </c>
      <c r="Q16" s="7">
        <f t="shared" si="2"/>
        <v>75</v>
      </c>
      <c r="R16" s="7">
        <f t="shared" si="2"/>
        <v>750</v>
      </c>
      <c r="S16" s="7">
        <f>SUM(G16:R16)</f>
        <v>2175</v>
      </c>
      <c r="T16" s="33">
        <f t="shared" si="2"/>
        <v>4970</v>
      </c>
      <c r="U16" s="7">
        <f t="shared" si="2"/>
        <v>2795</v>
      </c>
    </row>
    <row r="17" spans="1:21" ht="18.75" customHeight="1" thickBot="1" x14ac:dyDescent="0.35">
      <c r="A17" s="15"/>
      <c r="B17" s="15"/>
      <c r="C17" s="15"/>
      <c r="D17" s="15"/>
      <c r="E17" s="15" t="s">
        <v>29</v>
      </c>
      <c r="F17" s="15"/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7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f t="shared" si="1"/>
        <v>0</v>
      </c>
      <c r="T17" s="34">
        <v>0</v>
      </c>
      <c r="U17" s="12">
        <f t="shared" si="0"/>
        <v>0</v>
      </c>
    </row>
    <row r="18" spans="1:21" x14ac:dyDescent="0.3">
      <c r="A18" s="15"/>
      <c r="B18" s="15"/>
      <c r="C18" s="15"/>
      <c r="D18" s="15" t="s">
        <v>30</v>
      </c>
      <c r="E18" s="15"/>
      <c r="F18" s="15"/>
      <c r="G18" s="7">
        <f t="shared" ref="G18:R18" si="3">+G17+G16</f>
        <v>75</v>
      </c>
      <c r="H18" s="7">
        <f t="shared" si="3"/>
        <v>225</v>
      </c>
      <c r="I18" s="7">
        <f t="shared" si="3"/>
        <v>75</v>
      </c>
      <c r="J18" s="7">
        <f t="shared" si="3"/>
        <v>225</v>
      </c>
      <c r="K18" s="7">
        <f t="shared" si="3"/>
        <v>75</v>
      </c>
      <c r="L18" s="7">
        <f t="shared" si="3"/>
        <v>75</v>
      </c>
      <c r="M18" s="7">
        <f t="shared" si="3"/>
        <v>75</v>
      </c>
      <c r="N18" s="7">
        <f t="shared" si="3"/>
        <v>225</v>
      </c>
      <c r="O18" s="7">
        <f t="shared" si="3"/>
        <v>75</v>
      </c>
      <c r="P18" s="7">
        <f t="shared" si="3"/>
        <v>225</v>
      </c>
      <c r="Q18" s="7">
        <f t="shared" si="3"/>
        <v>75</v>
      </c>
      <c r="R18" s="7">
        <f t="shared" si="3"/>
        <v>750</v>
      </c>
      <c r="S18" s="7">
        <f>SUM(G18:R18)</f>
        <v>2175</v>
      </c>
      <c r="T18" s="33">
        <f>SUM(T16:T17)</f>
        <v>4970</v>
      </c>
      <c r="U18" s="7">
        <f>SUM(U16:U17)</f>
        <v>2795</v>
      </c>
    </row>
    <row r="19" spans="1:21" ht="30" customHeight="1" x14ac:dyDescent="0.3">
      <c r="A19" s="15"/>
      <c r="B19" s="15"/>
      <c r="C19" s="15"/>
      <c r="D19" s="15" t="s">
        <v>31</v>
      </c>
      <c r="E19" s="15"/>
      <c r="F19" s="15"/>
    </row>
    <row r="20" spans="1:21" x14ac:dyDescent="0.3">
      <c r="A20" s="15"/>
      <c r="B20" s="15"/>
      <c r="C20" s="15"/>
      <c r="D20" s="15"/>
      <c r="E20" s="17" t="s">
        <v>32</v>
      </c>
      <c r="F20" s="17"/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f t="shared" si="1"/>
        <v>0</v>
      </c>
      <c r="T20" s="29">
        <v>0</v>
      </c>
      <c r="U20" s="3">
        <f t="shared" ref="U20:U22" si="4">+T20-S20</f>
        <v>0</v>
      </c>
    </row>
    <row r="21" spans="1:21" x14ac:dyDescent="0.3">
      <c r="A21" s="15"/>
      <c r="B21" s="15"/>
      <c r="C21" s="15"/>
      <c r="D21" s="15"/>
      <c r="E21" s="17" t="s">
        <v>33</v>
      </c>
      <c r="F21" s="17"/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">
        <v>0</v>
      </c>
      <c r="Q21" s="3">
        <v>0</v>
      </c>
      <c r="R21" s="3">
        <v>0</v>
      </c>
      <c r="S21" s="3">
        <f t="shared" si="1"/>
        <v>0</v>
      </c>
      <c r="T21" s="29">
        <v>0</v>
      </c>
      <c r="U21" s="3">
        <f t="shared" si="4"/>
        <v>0</v>
      </c>
    </row>
    <row r="22" spans="1:21" s="5" customFormat="1" ht="14.5" thickBot="1" x14ac:dyDescent="0.35">
      <c r="A22" s="17"/>
      <c r="B22" s="17"/>
      <c r="C22" s="17"/>
      <c r="D22" s="17"/>
      <c r="E22" s="17" t="s">
        <v>34</v>
      </c>
      <c r="F22" s="17"/>
      <c r="G22" s="8">
        <v>3441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f t="shared" si="1"/>
        <v>3441</v>
      </c>
      <c r="T22" s="32">
        <v>4001.71</v>
      </c>
      <c r="U22" s="8">
        <f t="shared" si="4"/>
        <v>560.71</v>
      </c>
    </row>
    <row r="23" spans="1:21" x14ac:dyDescent="0.3">
      <c r="A23" s="15"/>
      <c r="B23" s="15"/>
      <c r="C23" s="15"/>
      <c r="D23" s="15" t="s">
        <v>35</v>
      </c>
      <c r="E23" s="15"/>
      <c r="F23" s="15"/>
      <c r="G23" s="3">
        <f>SUM(G20:G22)</f>
        <v>3441</v>
      </c>
      <c r="H23" s="3">
        <f t="shared" ref="H23:U23" si="5">SUM(H20:H22)</f>
        <v>0</v>
      </c>
      <c r="I23" s="3">
        <f t="shared" si="5"/>
        <v>0</v>
      </c>
      <c r="J23" s="3">
        <f t="shared" si="5"/>
        <v>0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0</v>
      </c>
      <c r="S23" s="3">
        <f t="shared" si="5"/>
        <v>3441</v>
      </c>
      <c r="T23" s="29">
        <f t="shared" si="5"/>
        <v>4001.71</v>
      </c>
      <c r="U23" s="3">
        <f t="shared" si="5"/>
        <v>560.71</v>
      </c>
    </row>
    <row r="24" spans="1:21" ht="30" customHeight="1" x14ac:dyDescent="0.3">
      <c r="A24" s="15"/>
      <c r="B24" s="15"/>
      <c r="C24" s="15"/>
      <c r="D24" s="15" t="s">
        <v>36</v>
      </c>
      <c r="E24" s="15"/>
      <c r="F24" s="15"/>
    </row>
    <row r="25" spans="1:21" ht="14.5" thickBot="1" x14ac:dyDescent="0.35">
      <c r="A25" s="15"/>
      <c r="B25" s="15"/>
      <c r="C25" s="15"/>
      <c r="D25" s="15"/>
      <c r="E25" s="17" t="s">
        <v>37</v>
      </c>
      <c r="F25" s="17"/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f>SUM(G25:R25)</f>
        <v>0</v>
      </c>
      <c r="T25" s="32">
        <v>450</v>
      </c>
      <c r="U25" s="8">
        <f t="shared" ref="U25" si="6">+T25-S25</f>
        <v>450</v>
      </c>
    </row>
    <row r="26" spans="1:21" x14ac:dyDescent="0.3">
      <c r="A26" s="15"/>
      <c r="B26" s="15"/>
      <c r="C26" s="15"/>
      <c r="D26" s="15" t="s">
        <v>38</v>
      </c>
      <c r="E26" s="15"/>
      <c r="F26" s="15"/>
      <c r="G26" s="3">
        <f t="shared" ref="G26:U26" si="7">ROUND(SUM(G24:G25),5)</f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3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29">
        <f t="shared" si="7"/>
        <v>450</v>
      </c>
      <c r="U26" s="3">
        <f t="shared" si="7"/>
        <v>450</v>
      </c>
    </row>
    <row r="27" spans="1:21" ht="30" customHeight="1" x14ac:dyDescent="0.3">
      <c r="A27" s="15"/>
      <c r="B27" s="15"/>
      <c r="C27" s="15"/>
      <c r="D27" s="15" t="s">
        <v>39</v>
      </c>
      <c r="E27" s="15"/>
      <c r="F27" s="15"/>
    </row>
    <row r="28" spans="1:21" x14ac:dyDescent="0.3">
      <c r="A28" s="15"/>
      <c r="B28" s="15"/>
      <c r="C28" s="15"/>
      <c r="D28" s="15"/>
      <c r="E28" s="15" t="s">
        <v>40</v>
      </c>
      <c r="F28" s="15"/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f t="shared" ref="S28:S29" si="8">SUM(G28:R28)</f>
        <v>0</v>
      </c>
      <c r="T28" s="29">
        <v>33.5</v>
      </c>
      <c r="U28" s="3">
        <f t="shared" ref="U28" si="9">+T28-S28</f>
        <v>33.5</v>
      </c>
    </row>
    <row r="29" spans="1:21" ht="14.5" thickBot="1" x14ac:dyDescent="0.35">
      <c r="A29" s="15"/>
      <c r="B29" s="15"/>
      <c r="C29" s="15"/>
      <c r="D29" s="15"/>
      <c r="E29" s="15" t="s">
        <v>41</v>
      </c>
      <c r="F29" s="15"/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f t="shared" si="8"/>
        <v>0</v>
      </c>
      <c r="T29" s="32">
        <v>85.5</v>
      </c>
      <c r="U29" s="8">
        <f>+T29-S29</f>
        <v>85.5</v>
      </c>
    </row>
    <row r="30" spans="1:21" ht="14.5" thickBot="1" x14ac:dyDescent="0.35">
      <c r="A30" s="15"/>
      <c r="B30" s="15"/>
      <c r="C30" s="15"/>
      <c r="D30" s="15" t="s">
        <v>42</v>
      </c>
      <c r="E30" s="15"/>
      <c r="F30" s="15"/>
      <c r="G30" s="9">
        <f>SUM(G28:G29)</f>
        <v>0</v>
      </c>
      <c r="H30" s="9">
        <f t="shared" ref="H30:T30" si="10">SUM(H28:H29)</f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 t="shared" si="10"/>
        <v>0</v>
      </c>
      <c r="O30" s="9">
        <f t="shared" si="10"/>
        <v>0</v>
      </c>
      <c r="P30" s="9">
        <f t="shared" si="10"/>
        <v>0</v>
      </c>
      <c r="Q30" s="9">
        <f t="shared" si="10"/>
        <v>0</v>
      </c>
      <c r="R30" s="9">
        <f t="shared" si="10"/>
        <v>0</v>
      </c>
      <c r="S30" s="9">
        <f>SUM(G30:R30)</f>
        <v>0</v>
      </c>
      <c r="T30" s="35">
        <f t="shared" si="10"/>
        <v>119</v>
      </c>
      <c r="U30" s="9">
        <f>SUM(U28:U29)</f>
        <v>119</v>
      </c>
    </row>
    <row r="31" spans="1:21" ht="14.5" thickBot="1" x14ac:dyDescent="0.35">
      <c r="A31" s="15"/>
      <c r="B31" s="15"/>
      <c r="C31" s="15"/>
      <c r="D31" s="42" t="s">
        <v>108</v>
      </c>
      <c r="E31" s="42"/>
      <c r="F31" s="42"/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35">
        <v>99.8</v>
      </c>
      <c r="U31" s="9">
        <f>+T31-S31</f>
        <v>99.8</v>
      </c>
    </row>
    <row r="32" spans="1:21" ht="30" customHeight="1" x14ac:dyDescent="0.3">
      <c r="A32" s="15"/>
      <c r="B32" s="15"/>
      <c r="C32" s="15" t="s">
        <v>43</v>
      </c>
      <c r="D32" s="15"/>
      <c r="E32" s="15"/>
      <c r="F32" s="15"/>
      <c r="G32" s="7">
        <f>ROUND(SUM(G7:G9)+SUM(G18:G18)+G23+G26+G30+G31,5)</f>
        <v>3813</v>
      </c>
      <c r="H32" s="7">
        <f t="shared" ref="H32:R32" si="11">ROUND(SUM(H7:H9)+SUM(H18:H18)+H23+H26+H30+H31,5)</f>
        <v>522</v>
      </c>
      <c r="I32" s="7">
        <f t="shared" si="11"/>
        <v>372</v>
      </c>
      <c r="J32" s="7">
        <f t="shared" si="11"/>
        <v>2022</v>
      </c>
      <c r="K32" s="7">
        <f t="shared" si="11"/>
        <v>372</v>
      </c>
      <c r="L32" s="7">
        <f t="shared" si="11"/>
        <v>372</v>
      </c>
      <c r="M32" s="7">
        <f t="shared" si="11"/>
        <v>1872</v>
      </c>
      <c r="N32" s="7">
        <f t="shared" si="11"/>
        <v>522</v>
      </c>
      <c r="O32" s="7">
        <f t="shared" si="11"/>
        <v>372</v>
      </c>
      <c r="P32" s="7">
        <f t="shared" si="11"/>
        <v>522</v>
      </c>
      <c r="Q32" s="7">
        <f t="shared" si="11"/>
        <v>1372</v>
      </c>
      <c r="R32" s="7">
        <f t="shared" si="11"/>
        <v>1047</v>
      </c>
      <c r="S32" s="3">
        <f>SUM(G32:R32)</f>
        <v>13180</v>
      </c>
      <c r="T32" s="33">
        <f>ROUND(SUM(T7:T9)+SUM(T18:T18)+T23+T26+T30+T31,5)</f>
        <v>16475.009999999998</v>
      </c>
      <c r="U32" s="7">
        <f>ROUND(SUM(U7:U9)+SUM(U18:U18)+U23+U26+U30+U31,5)</f>
        <v>3295.01</v>
      </c>
    </row>
    <row r="33" spans="1:21" ht="30" customHeight="1" thickBot="1" x14ac:dyDescent="0.35">
      <c r="A33" s="15"/>
      <c r="B33" s="15"/>
      <c r="C33" s="15" t="s">
        <v>44</v>
      </c>
      <c r="D33" s="15"/>
      <c r="E33" s="15"/>
      <c r="F33" s="15"/>
      <c r="G33" s="6">
        <v>1</v>
      </c>
      <c r="H33" s="6">
        <v>2</v>
      </c>
      <c r="I33" s="6">
        <v>1</v>
      </c>
      <c r="J33" s="6">
        <v>2</v>
      </c>
      <c r="K33" s="6">
        <v>1</v>
      </c>
      <c r="L33" s="6">
        <v>2</v>
      </c>
      <c r="M33" s="6">
        <v>1</v>
      </c>
      <c r="N33" s="6">
        <v>2</v>
      </c>
      <c r="O33" s="6">
        <v>1</v>
      </c>
      <c r="P33" s="6">
        <v>2</v>
      </c>
      <c r="Q33" s="6">
        <v>1</v>
      </c>
      <c r="R33" s="6">
        <v>2</v>
      </c>
      <c r="S33" s="6">
        <f>SUM(G33:R33)</f>
        <v>18</v>
      </c>
      <c r="T33" s="32">
        <v>1.99</v>
      </c>
      <c r="U33" s="8">
        <f t="shared" ref="U33" si="12">+T33-S33</f>
        <v>-16.010000000000002</v>
      </c>
    </row>
    <row r="34" spans="1:21" ht="14.5" thickBot="1" x14ac:dyDescent="0.35">
      <c r="A34" s="15"/>
      <c r="B34" s="15" t="s">
        <v>45</v>
      </c>
      <c r="C34" s="15"/>
      <c r="D34" s="15"/>
      <c r="E34" s="15"/>
      <c r="F34" s="15"/>
      <c r="G34" s="9">
        <f>SUM(G32:G33)</f>
        <v>3814</v>
      </c>
      <c r="H34" s="9">
        <f t="shared" ref="H34:U34" si="13">SUM(H32:H33)</f>
        <v>524</v>
      </c>
      <c r="I34" s="9">
        <f t="shared" si="13"/>
        <v>373</v>
      </c>
      <c r="J34" s="9">
        <f t="shared" si="13"/>
        <v>2024</v>
      </c>
      <c r="K34" s="9">
        <f t="shared" si="13"/>
        <v>373</v>
      </c>
      <c r="L34" s="9">
        <f t="shared" si="13"/>
        <v>374</v>
      </c>
      <c r="M34" s="9">
        <f t="shared" si="13"/>
        <v>1873</v>
      </c>
      <c r="N34" s="9">
        <f t="shared" si="13"/>
        <v>524</v>
      </c>
      <c r="O34" s="9">
        <f t="shared" si="13"/>
        <v>373</v>
      </c>
      <c r="P34" s="9">
        <f t="shared" si="13"/>
        <v>524</v>
      </c>
      <c r="Q34" s="9">
        <f t="shared" si="13"/>
        <v>1373</v>
      </c>
      <c r="R34" s="9">
        <f t="shared" si="13"/>
        <v>1049</v>
      </c>
      <c r="S34" s="9">
        <f>SUM(G34:R34)</f>
        <v>13198</v>
      </c>
      <c r="T34" s="35">
        <f t="shared" si="13"/>
        <v>16477</v>
      </c>
      <c r="U34" s="9">
        <f t="shared" si="13"/>
        <v>3279</v>
      </c>
    </row>
    <row r="35" spans="1:21" ht="30" customHeight="1" x14ac:dyDescent="0.3">
      <c r="A35" s="15"/>
      <c r="B35" s="15" t="s">
        <v>46</v>
      </c>
      <c r="C35" s="15"/>
      <c r="D35" s="15"/>
      <c r="E35" s="15"/>
      <c r="F35" s="15"/>
    </row>
    <row r="36" spans="1:21" x14ac:dyDescent="0.3">
      <c r="A36" s="15"/>
      <c r="B36" s="15"/>
      <c r="C36" s="15" t="s">
        <v>47</v>
      </c>
      <c r="D36" s="15"/>
      <c r="E36" s="15"/>
      <c r="F36" s="15"/>
    </row>
    <row r="37" spans="1:21" x14ac:dyDescent="0.3">
      <c r="A37" s="15"/>
      <c r="B37" s="15"/>
      <c r="C37" s="15"/>
      <c r="D37" s="15" t="s">
        <v>48</v>
      </c>
      <c r="E37" s="15"/>
      <c r="F37" s="15"/>
    </row>
    <row r="38" spans="1:21" ht="14.5" thickBot="1" x14ac:dyDescent="0.35">
      <c r="A38" s="15"/>
      <c r="B38" s="15"/>
      <c r="C38" s="15"/>
      <c r="D38" s="15"/>
      <c r="E38" s="17" t="s">
        <v>49</v>
      </c>
      <c r="F38" s="17"/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f t="shared" ref="S38" si="14">SUM(G38:R38)</f>
        <v>0</v>
      </c>
      <c r="T38" s="34">
        <v>0</v>
      </c>
      <c r="U38" s="12">
        <f t="shared" ref="U38" si="15">+T38-S38</f>
        <v>0</v>
      </c>
    </row>
    <row r="39" spans="1:21" x14ac:dyDescent="0.3">
      <c r="A39" s="15"/>
      <c r="B39" s="15"/>
      <c r="C39" s="15"/>
      <c r="D39" s="15" t="s">
        <v>50</v>
      </c>
      <c r="E39" s="15"/>
      <c r="F39" s="15"/>
      <c r="G39" s="10">
        <f t="shared" ref="G39:U39" si="16">SUM(G35:G38)</f>
        <v>0</v>
      </c>
      <c r="H39" s="10">
        <f t="shared" si="16"/>
        <v>0</v>
      </c>
      <c r="I39" s="10">
        <f t="shared" si="16"/>
        <v>0</v>
      </c>
      <c r="J39" s="10">
        <f t="shared" si="16"/>
        <v>0</v>
      </c>
      <c r="K39" s="10">
        <f t="shared" si="16"/>
        <v>0</v>
      </c>
      <c r="L39" s="10">
        <f t="shared" si="16"/>
        <v>0</v>
      </c>
      <c r="M39" s="10">
        <f t="shared" si="16"/>
        <v>0</v>
      </c>
      <c r="N39" s="10">
        <f t="shared" si="16"/>
        <v>0</v>
      </c>
      <c r="O39" s="10">
        <f t="shared" si="16"/>
        <v>0</v>
      </c>
      <c r="P39" s="10">
        <f t="shared" si="16"/>
        <v>0</v>
      </c>
      <c r="Q39" s="10">
        <f t="shared" si="16"/>
        <v>0</v>
      </c>
      <c r="R39" s="10">
        <f t="shared" si="16"/>
        <v>0</v>
      </c>
      <c r="S39" s="10">
        <f t="shared" si="16"/>
        <v>0</v>
      </c>
      <c r="T39" s="36">
        <f t="shared" si="16"/>
        <v>0</v>
      </c>
      <c r="U39" s="10">
        <f t="shared" si="16"/>
        <v>0</v>
      </c>
    </row>
    <row r="40" spans="1:21" ht="30" customHeight="1" x14ac:dyDescent="0.3">
      <c r="A40" s="15"/>
      <c r="B40" s="15"/>
      <c r="C40" s="15"/>
      <c r="D40" s="15" t="s">
        <v>51</v>
      </c>
      <c r="E40" s="15"/>
      <c r="F40" s="1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37"/>
      <c r="U40" s="11"/>
    </row>
    <row r="41" spans="1:21" x14ac:dyDescent="0.3">
      <c r="A41" s="15"/>
      <c r="B41" s="15"/>
      <c r="C41" s="15"/>
      <c r="D41" s="15"/>
      <c r="E41" s="15" t="s">
        <v>52</v>
      </c>
      <c r="F41" s="15"/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f>SUM(G41:R41)</f>
        <v>0</v>
      </c>
      <c r="T41" s="29">
        <v>2894.44</v>
      </c>
      <c r="U41" s="3">
        <f t="shared" ref="U41:U45" si="17">+T41-S41</f>
        <v>2894.44</v>
      </c>
    </row>
    <row r="42" spans="1:21" x14ac:dyDescent="0.3">
      <c r="A42" s="15"/>
      <c r="B42" s="15"/>
      <c r="C42" s="15"/>
      <c r="D42" s="15"/>
      <c r="E42" s="17" t="s">
        <v>53</v>
      </c>
      <c r="F42" s="17"/>
      <c r="P42" s="3">
        <v>0</v>
      </c>
      <c r="S42" s="3">
        <f>SUM(G42:R42)</f>
        <v>0</v>
      </c>
      <c r="T42" s="29">
        <v>0</v>
      </c>
      <c r="U42" s="3">
        <f t="shared" si="17"/>
        <v>0</v>
      </c>
    </row>
    <row r="43" spans="1:21" x14ac:dyDescent="0.3">
      <c r="A43" s="15"/>
      <c r="B43" s="15"/>
      <c r="C43" s="15"/>
      <c r="D43" s="15"/>
      <c r="E43" s="17" t="s">
        <v>54</v>
      </c>
      <c r="F43" s="17"/>
      <c r="T43" s="29">
        <v>0</v>
      </c>
      <c r="U43" s="3">
        <f t="shared" si="17"/>
        <v>0</v>
      </c>
    </row>
    <row r="44" spans="1:21" x14ac:dyDescent="0.3">
      <c r="A44" s="15"/>
      <c r="B44" s="15"/>
      <c r="C44" s="15"/>
      <c r="D44" s="15"/>
      <c r="E44" s="15" t="s">
        <v>55</v>
      </c>
      <c r="F44" s="15"/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f>SUM(G44:R44)</f>
        <v>0</v>
      </c>
      <c r="T44" s="29">
        <v>0</v>
      </c>
      <c r="U44" s="3">
        <f t="shared" si="17"/>
        <v>0</v>
      </c>
    </row>
    <row r="45" spans="1:21" ht="14.5" thickBot="1" x14ac:dyDescent="0.35">
      <c r="A45" s="15"/>
      <c r="B45" s="15"/>
      <c r="C45" s="15"/>
      <c r="D45" s="15"/>
      <c r="E45" s="15" t="s">
        <v>56</v>
      </c>
      <c r="F45" s="15"/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100</v>
      </c>
      <c r="S45" s="6">
        <f>SUM(G45:R45)</f>
        <v>100</v>
      </c>
      <c r="T45" s="32">
        <v>106.7</v>
      </c>
      <c r="U45" s="8">
        <f t="shared" si="17"/>
        <v>6.7000000000000028</v>
      </c>
    </row>
    <row r="46" spans="1:21" x14ac:dyDescent="0.3">
      <c r="A46" s="15"/>
      <c r="B46" s="15"/>
      <c r="C46" s="15"/>
      <c r="D46" s="15" t="s">
        <v>57</v>
      </c>
      <c r="E46" s="15"/>
      <c r="F46" s="15"/>
      <c r="G46" s="3">
        <f>SUM(G41:G45)</f>
        <v>0</v>
      </c>
      <c r="H46" s="3">
        <f t="shared" ref="H46:U46" si="18">SUM(H41:H45)</f>
        <v>0</v>
      </c>
      <c r="I46" s="3">
        <f t="shared" si="18"/>
        <v>0</v>
      </c>
      <c r="J46" s="3">
        <f t="shared" si="18"/>
        <v>0</v>
      </c>
      <c r="K46" s="3">
        <f t="shared" si="18"/>
        <v>0</v>
      </c>
      <c r="L46" s="3">
        <f t="shared" si="18"/>
        <v>0</v>
      </c>
      <c r="M46" s="3">
        <f t="shared" si="18"/>
        <v>0</v>
      </c>
      <c r="N46" s="3">
        <f t="shared" si="18"/>
        <v>0</v>
      </c>
      <c r="O46" s="3">
        <f t="shared" si="18"/>
        <v>0</v>
      </c>
      <c r="P46" s="3">
        <f t="shared" si="18"/>
        <v>0</v>
      </c>
      <c r="Q46" s="3">
        <f t="shared" si="18"/>
        <v>0</v>
      </c>
      <c r="R46" s="3">
        <f t="shared" si="18"/>
        <v>100</v>
      </c>
      <c r="S46" s="3">
        <f>SUM(G46:R46)</f>
        <v>100</v>
      </c>
      <c r="T46" s="29">
        <f t="shared" si="18"/>
        <v>3001.14</v>
      </c>
      <c r="U46" s="3">
        <f t="shared" si="18"/>
        <v>2901.14</v>
      </c>
    </row>
    <row r="47" spans="1:21" ht="30" customHeight="1" x14ac:dyDescent="0.3">
      <c r="A47" s="15"/>
      <c r="B47" s="15"/>
      <c r="C47" s="15"/>
      <c r="D47" s="15" t="s">
        <v>58</v>
      </c>
      <c r="E47" s="15"/>
      <c r="F47" s="15"/>
    </row>
    <row r="48" spans="1:21" ht="14.5" thickBot="1" x14ac:dyDescent="0.35">
      <c r="A48" s="15"/>
      <c r="B48" s="15"/>
      <c r="C48" s="15"/>
      <c r="D48" s="15"/>
      <c r="E48" s="15" t="s">
        <v>59</v>
      </c>
      <c r="F48" s="15"/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f>SUM(G48:R48)</f>
        <v>0</v>
      </c>
      <c r="T48" s="34">
        <v>0</v>
      </c>
      <c r="U48" s="8">
        <f t="shared" ref="U48" si="19">+T48-S48</f>
        <v>0</v>
      </c>
    </row>
    <row r="49" spans="1:21" x14ac:dyDescent="0.3">
      <c r="A49" s="15"/>
      <c r="B49" s="15"/>
      <c r="C49" s="15"/>
      <c r="D49" s="15" t="s">
        <v>60</v>
      </c>
      <c r="E49" s="15"/>
      <c r="F49" s="15"/>
      <c r="G49" s="3">
        <f>SUM(G48)</f>
        <v>0</v>
      </c>
      <c r="H49" s="3">
        <f t="shared" ref="H49:U49" si="20">SUM(H48)</f>
        <v>0</v>
      </c>
      <c r="I49" s="3">
        <f t="shared" si="20"/>
        <v>0</v>
      </c>
      <c r="J49" s="3">
        <f t="shared" si="20"/>
        <v>0</v>
      </c>
      <c r="K49" s="3">
        <f t="shared" si="20"/>
        <v>0</v>
      </c>
      <c r="L49" s="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3">
        <f t="shared" si="20"/>
        <v>0</v>
      </c>
      <c r="Q49" s="3">
        <f t="shared" si="20"/>
        <v>0</v>
      </c>
      <c r="R49" s="3">
        <f t="shared" si="20"/>
        <v>0</v>
      </c>
      <c r="S49" s="3">
        <f t="shared" si="20"/>
        <v>0</v>
      </c>
      <c r="T49" s="29">
        <f t="shared" si="20"/>
        <v>0</v>
      </c>
      <c r="U49" s="3">
        <f t="shared" si="20"/>
        <v>0</v>
      </c>
    </row>
    <row r="50" spans="1:21" ht="30" customHeight="1" x14ac:dyDescent="0.3">
      <c r="A50" s="15"/>
      <c r="B50" s="15"/>
      <c r="C50" s="15"/>
      <c r="D50" s="15" t="s">
        <v>61</v>
      </c>
      <c r="E50" s="15"/>
      <c r="F50" s="15"/>
    </row>
    <row r="51" spans="1:21" x14ac:dyDescent="0.3">
      <c r="A51" s="15"/>
      <c r="B51" s="15"/>
      <c r="C51" s="15"/>
      <c r="D51" s="15"/>
      <c r="E51" s="17" t="s">
        <v>62</v>
      </c>
      <c r="F51" s="17"/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400</v>
      </c>
      <c r="S51" s="3">
        <f>SUM(G51:R51)</f>
        <v>400</v>
      </c>
      <c r="T51" s="29">
        <v>400</v>
      </c>
      <c r="U51" s="3">
        <f t="shared" ref="U51:U52" si="21">+T51-S51</f>
        <v>0</v>
      </c>
    </row>
    <row r="52" spans="1:21" ht="14.5" thickBot="1" x14ac:dyDescent="0.35">
      <c r="A52" s="15"/>
      <c r="B52" s="15"/>
      <c r="C52" s="15"/>
      <c r="D52" s="15"/>
      <c r="E52" s="17" t="s">
        <v>63</v>
      </c>
      <c r="F52" s="17"/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f t="shared" ref="S52" si="22">SUM(G52:R52)</f>
        <v>0</v>
      </c>
      <c r="T52" s="34">
        <v>0</v>
      </c>
      <c r="U52" s="12">
        <f t="shared" si="21"/>
        <v>0</v>
      </c>
    </row>
    <row r="53" spans="1:21" x14ac:dyDescent="0.3">
      <c r="A53" s="15"/>
      <c r="B53" s="15"/>
      <c r="C53" s="15"/>
      <c r="D53" s="15" t="s">
        <v>64</v>
      </c>
      <c r="E53" s="15"/>
      <c r="F53" s="15"/>
      <c r="G53" s="3">
        <f t="shared" ref="G53:R53" si="23">SUM(G50:G52)</f>
        <v>0</v>
      </c>
      <c r="H53" s="3">
        <f t="shared" si="23"/>
        <v>0</v>
      </c>
      <c r="I53" s="3">
        <f t="shared" si="23"/>
        <v>0</v>
      </c>
      <c r="J53" s="3">
        <f t="shared" si="23"/>
        <v>0</v>
      </c>
      <c r="K53" s="3">
        <f t="shared" si="23"/>
        <v>0</v>
      </c>
      <c r="L53" s="3">
        <f t="shared" si="23"/>
        <v>0</v>
      </c>
      <c r="M53" s="3">
        <f t="shared" si="23"/>
        <v>0</v>
      </c>
      <c r="N53" s="3">
        <f t="shared" si="23"/>
        <v>0</v>
      </c>
      <c r="O53" s="3">
        <f t="shared" si="23"/>
        <v>0</v>
      </c>
      <c r="P53" s="3">
        <f t="shared" si="23"/>
        <v>0</v>
      </c>
      <c r="Q53" s="3">
        <f t="shared" si="23"/>
        <v>0</v>
      </c>
      <c r="R53" s="3">
        <f t="shared" si="23"/>
        <v>400</v>
      </c>
      <c r="S53" s="3">
        <f>SUM(G53:R53)</f>
        <v>400</v>
      </c>
      <c r="T53" s="29">
        <f>SUM(T50:T52)</f>
        <v>400</v>
      </c>
      <c r="U53" s="3">
        <f>SUM(U50:U52)</f>
        <v>0</v>
      </c>
    </row>
    <row r="54" spans="1:21" ht="30" customHeight="1" x14ac:dyDescent="0.3">
      <c r="A54" s="15"/>
      <c r="B54" s="15"/>
      <c r="C54" s="15"/>
      <c r="D54" s="15" t="s">
        <v>65</v>
      </c>
      <c r="E54" s="15"/>
      <c r="F54" s="15"/>
    </row>
    <row r="55" spans="1:21" ht="14.5" thickBot="1" x14ac:dyDescent="0.35">
      <c r="A55" s="15"/>
      <c r="B55" s="15"/>
      <c r="C55" s="15"/>
      <c r="D55" s="15"/>
      <c r="E55" s="15" t="s">
        <v>66</v>
      </c>
      <c r="F55" s="15"/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f t="shared" ref="S55" si="24">SUM(G55:R55)</f>
        <v>0</v>
      </c>
      <c r="T55" s="34">
        <v>152.27000000000001</v>
      </c>
      <c r="U55" s="8">
        <f t="shared" ref="U55" si="25">+T55-S55</f>
        <v>152.27000000000001</v>
      </c>
    </row>
    <row r="56" spans="1:21" x14ac:dyDescent="0.3">
      <c r="A56" s="15"/>
      <c r="B56" s="15"/>
      <c r="C56" s="15"/>
      <c r="D56" s="15" t="s">
        <v>67</v>
      </c>
      <c r="E56" s="15"/>
      <c r="F56" s="15"/>
      <c r="G56" s="3">
        <f>SUM(G54:G55)</f>
        <v>0</v>
      </c>
      <c r="H56" s="3">
        <f>SUM(H54:H55)</f>
        <v>0</v>
      </c>
      <c r="I56" s="3">
        <f t="shared" ref="I56:U56" si="26">SUM(I54:I55)</f>
        <v>0</v>
      </c>
      <c r="J56" s="3">
        <f t="shared" si="26"/>
        <v>0</v>
      </c>
      <c r="K56" s="3">
        <f t="shared" si="26"/>
        <v>0</v>
      </c>
      <c r="L56" s="3">
        <f t="shared" si="26"/>
        <v>0</v>
      </c>
      <c r="M56" s="3">
        <f t="shared" si="26"/>
        <v>0</v>
      </c>
      <c r="N56" s="3">
        <f t="shared" si="26"/>
        <v>0</v>
      </c>
      <c r="O56" s="3">
        <f t="shared" si="26"/>
        <v>0</v>
      </c>
      <c r="P56" s="3">
        <f t="shared" si="26"/>
        <v>0</v>
      </c>
      <c r="Q56" s="3">
        <f t="shared" si="26"/>
        <v>0</v>
      </c>
      <c r="R56" s="3">
        <f t="shared" si="26"/>
        <v>0</v>
      </c>
      <c r="S56" s="3">
        <f>SUM(G56:R56)</f>
        <v>0</v>
      </c>
      <c r="T56" s="29">
        <f t="shared" si="26"/>
        <v>152.27000000000001</v>
      </c>
      <c r="U56" s="3">
        <f t="shared" si="26"/>
        <v>152.27000000000001</v>
      </c>
    </row>
    <row r="57" spans="1:21" ht="30" customHeight="1" x14ac:dyDescent="0.3">
      <c r="A57" s="15"/>
      <c r="B57" s="15"/>
      <c r="C57" s="15"/>
      <c r="D57" s="15" t="s">
        <v>68</v>
      </c>
      <c r="E57" s="15"/>
      <c r="F57" s="15"/>
    </row>
    <row r="58" spans="1:21" x14ac:dyDescent="0.3">
      <c r="A58" s="15"/>
      <c r="B58" s="15"/>
      <c r="C58" s="15"/>
      <c r="D58" s="15"/>
      <c r="E58" s="15" t="s">
        <v>69</v>
      </c>
      <c r="F58" s="15"/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f>SUM(G58:R58)</f>
        <v>0</v>
      </c>
      <c r="T58" s="29">
        <v>0</v>
      </c>
      <c r="U58" s="3">
        <f t="shared" ref="U58:U59" si="27">+T58-S58</f>
        <v>0</v>
      </c>
    </row>
    <row r="59" spans="1:21" ht="14.5" thickBot="1" x14ac:dyDescent="0.35">
      <c r="A59" s="15"/>
      <c r="B59" s="15"/>
      <c r="C59" s="15"/>
      <c r="D59" s="15"/>
      <c r="E59" s="17" t="s">
        <v>70</v>
      </c>
      <c r="F59" s="17"/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f>SUM(G59:R59)</f>
        <v>0</v>
      </c>
      <c r="T59" s="34">
        <v>0</v>
      </c>
      <c r="U59" s="8">
        <f t="shared" si="27"/>
        <v>0</v>
      </c>
    </row>
    <row r="60" spans="1:21" ht="14.5" thickBot="1" x14ac:dyDescent="0.35">
      <c r="A60" s="15"/>
      <c r="B60" s="15"/>
      <c r="C60" s="15"/>
      <c r="D60" s="15" t="s">
        <v>71</v>
      </c>
      <c r="E60" s="15"/>
      <c r="F60" s="15"/>
      <c r="G60" s="9">
        <f>SUM(G57:G59)</f>
        <v>0</v>
      </c>
      <c r="H60" s="9">
        <f t="shared" ref="H60:U60" si="28">SUM(H57:H59)</f>
        <v>0</v>
      </c>
      <c r="I60" s="9">
        <f t="shared" si="28"/>
        <v>0</v>
      </c>
      <c r="J60" s="9">
        <f t="shared" si="28"/>
        <v>0</v>
      </c>
      <c r="K60" s="9">
        <f t="shared" si="28"/>
        <v>0</v>
      </c>
      <c r="L60" s="9">
        <f t="shared" si="28"/>
        <v>0</v>
      </c>
      <c r="M60" s="9">
        <f t="shared" si="28"/>
        <v>0</v>
      </c>
      <c r="N60" s="9">
        <f t="shared" si="28"/>
        <v>0</v>
      </c>
      <c r="O60" s="9">
        <f t="shared" si="28"/>
        <v>0</v>
      </c>
      <c r="P60" s="9">
        <f t="shared" si="28"/>
        <v>0</v>
      </c>
      <c r="Q60" s="9">
        <f t="shared" si="28"/>
        <v>0</v>
      </c>
      <c r="R60" s="9">
        <f t="shared" si="28"/>
        <v>0</v>
      </c>
      <c r="S60" s="9">
        <f t="shared" si="28"/>
        <v>0</v>
      </c>
      <c r="T60" s="35">
        <f t="shared" si="28"/>
        <v>0</v>
      </c>
      <c r="U60" s="9">
        <f t="shared" si="28"/>
        <v>0</v>
      </c>
    </row>
    <row r="61" spans="1:21" ht="30" customHeight="1" x14ac:dyDescent="0.3">
      <c r="A61" s="15"/>
      <c r="B61" s="15"/>
      <c r="C61" s="15" t="s">
        <v>72</v>
      </c>
      <c r="D61" s="15"/>
      <c r="E61" s="15"/>
      <c r="F61" s="15"/>
      <c r="G61" s="7">
        <f t="shared" ref="G61:U61" si="29">ROUND(G36+G39+G46+G49+G53+G56+G60,5)</f>
        <v>0</v>
      </c>
      <c r="H61" s="7">
        <f t="shared" si="29"/>
        <v>0</v>
      </c>
      <c r="I61" s="7">
        <f t="shared" si="29"/>
        <v>0</v>
      </c>
      <c r="J61" s="7">
        <f t="shared" si="29"/>
        <v>0</v>
      </c>
      <c r="K61" s="7">
        <f t="shared" si="29"/>
        <v>0</v>
      </c>
      <c r="L61" s="7">
        <f t="shared" si="29"/>
        <v>0</v>
      </c>
      <c r="M61" s="7">
        <f t="shared" si="29"/>
        <v>0</v>
      </c>
      <c r="N61" s="7">
        <f t="shared" si="29"/>
        <v>0</v>
      </c>
      <c r="O61" s="7">
        <f t="shared" si="29"/>
        <v>0</v>
      </c>
      <c r="P61" s="7">
        <f t="shared" si="29"/>
        <v>0</v>
      </c>
      <c r="Q61" s="7">
        <f t="shared" si="29"/>
        <v>0</v>
      </c>
      <c r="R61" s="7">
        <f t="shared" si="29"/>
        <v>500</v>
      </c>
      <c r="S61" s="7">
        <f t="shared" si="29"/>
        <v>500</v>
      </c>
      <c r="T61" s="33">
        <f t="shared" si="29"/>
        <v>3553.41</v>
      </c>
      <c r="U61" s="7">
        <f t="shared" si="29"/>
        <v>3053.41</v>
      </c>
    </row>
    <row r="62" spans="1:21" ht="30" customHeight="1" x14ac:dyDescent="0.3">
      <c r="A62" s="15"/>
      <c r="B62" s="15"/>
      <c r="C62" s="15" t="s">
        <v>73</v>
      </c>
      <c r="D62" s="15"/>
      <c r="E62" s="15"/>
      <c r="F62" s="15"/>
    </row>
    <row r="63" spans="1:21" x14ac:dyDescent="0.3">
      <c r="A63" s="15"/>
      <c r="B63" s="15"/>
      <c r="C63" s="15"/>
      <c r="D63" s="15" t="s">
        <v>74</v>
      </c>
      <c r="E63" s="15"/>
      <c r="F63" s="15"/>
    </row>
    <row r="64" spans="1:21" x14ac:dyDescent="0.3">
      <c r="A64" s="15"/>
      <c r="B64" s="15"/>
      <c r="C64" s="15"/>
      <c r="D64" s="15"/>
      <c r="E64" s="15" t="s">
        <v>75</v>
      </c>
      <c r="F64" s="15"/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f>SUM(G64:R64)</f>
        <v>0</v>
      </c>
      <c r="T64" s="29">
        <v>0</v>
      </c>
      <c r="U64" s="3">
        <f t="shared" ref="U64:U71" si="30">+T64-S64</f>
        <v>0</v>
      </c>
    </row>
    <row r="65" spans="1:21" x14ac:dyDescent="0.3">
      <c r="A65" s="15"/>
      <c r="B65" s="15"/>
      <c r="C65" s="15"/>
      <c r="D65" s="15"/>
      <c r="E65" s="15" t="s">
        <v>76</v>
      </c>
      <c r="F65" s="15"/>
      <c r="G65" s="3">
        <v>0</v>
      </c>
      <c r="H65" s="3">
        <v>0</v>
      </c>
      <c r="I65" s="3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3">
        <v>0</v>
      </c>
      <c r="S65" s="3">
        <f t="shared" ref="S65:S72" si="31">SUM(G65:R65)</f>
        <v>0</v>
      </c>
      <c r="T65" s="29">
        <v>0</v>
      </c>
      <c r="U65" s="3">
        <f t="shared" si="30"/>
        <v>0</v>
      </c>
    </row>
    <row r="66" spans="1:21" x14ac:dyDescent="0.3">
      <c r="A66" s="15"/>
      <c r="B66" s="15"/>
      <c r="C66" s="15"/>
      <c r="D66" s="15"/>
      <c r="E66" s="15" t="s">
        <v>77</v>
      </c>
      <c r="F66" s="15"/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f t="shared" si="31"/>
        <v>0</v>
      </c>
      <c r="T66" s="29">
        <v>125</v>
      </c>
      <c r="U66" s="3">
        <f t="shared" si="30"/>
        <v>125</v>
      </c>
    </row>
    <row r="67" spans="1:21" x14ac:dyDescent="0.3">
      <c r="A67" s="15"/>
      <c r="B67" s="15"/>
      <c r="C67" s="15"/>
      <c r="D67" s="15"/>
      <c r="E67" s="17" t="s">
        <v>78</v>
      </c>
      <c r="F67" s="17"/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f t="shared" si="31"/>
        <v>0</v>
      </c>
      <c r="T67" s="29">
        <v>1123.33</v>
      </c>
      <c r="U67" s="3">
        <f t="shared" si="30"/>
        <v>1123.33</v>
      </c>
    </row>
    <row r="68" spans="1:21" x14ac:dyDescent="0.3">
      <c r="A68" s="15"/>
      <c r="B68" s="15"/>
      <c r="C68" s="15"/>
      <c r="D68" s="15"/>
      <c r="E68" s="17" t="s">
        <v>79</v>
      </c>
      <c r="F68" s="17"/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f t="shared" si="31"/>
        <v>0</v>
      </c>
      <c r="T68" s="29">
        <v>0</v>
      </c>
      <c r="U68" s="3">
        <f t="shared" si="30"/>
        <v>0</v>
      </c>
    </row>
    <row r="69" spans="1:21" x14ac:dyDescent="0.3">
      <c r="A69" s="15"/>
      <c r="B69" s="15"/>
      <c r="C69" s="15"/>
      <c r="D69" s="15"/>
      <c r="E69" s="17" t="s">
        <v>80</v>
      </c>
      <c r="F69" s="17"/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f t="shared" si="31"/>
        <v>0</v>
      </c>
      <c r="T69" s="29">
        <v>0</v>
      </c>
      <c r="U69" s="3">
        <f t="shared" si="30"/>
        <v>0</v>
      </c>
    </row>
    <row r="70" spans="1:21" ht="15.5" x14ac:dyDescent="0.35">
      <c r="A70" s="15"/>
      <c r="B70" s="15"/>
      <c r="C70" s="15"/>
      <c r="D70" s="15"/>
      <c r="E70" s="15" t="s">
        <v>81</v>
      </c>
      <c r="F70" s="15"/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f t="shared" si="31"/>
        <v>0</v>
      </c>
      <c r="T70" s="29">
        <v>0</v>
      </c>
      <c r="U70" s="24">
        <f t="shared" si="30"/>
        <v>0</v>
      </c>
    </row>
    <row r="71" spans="1:21" ht="16" thickBot="1" x14ac:dyDescent="0.4">
      <c r="A71" s="15"/>
      <c r="B71" s="15"/>
      <c r="C71" s="15"/>
      <c r="D71" s="15"/>
      <c r="E71" s="15" t="s">
        <v>82</v>
      </c>
      <c r="F71" s="15"/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f t="shared" si="31"/>
        <v>0</v>
      </c>
      <c r="T71" s="34">
        <v>122.74</v>
      </c>
      <c r="U71" s="25">
        <f t="shared" si="30"/>
        <v>122.74</v>
      </c>
    </row>
    <row r="72" spans="1:21" ht="16" thickBot="1" x14ac:dyDescent="0.4">
      <c r="A72" s="15"/>
      <c r="B72" s="15"/>
      <c r="C72" s="15"/>
      <c r="D72" s="15" t="s">
        <v>83</v>
      </c>
      <c r="E72" s="15"/>
      <c r="F72" s="15"/>
      <c r="G72" s="9">
        <f t="shared" ref="G72:U72" si="32">SUM(G63:G71)</f>
        <v>0</v>
      </c>
      <c r="H72" s="9">
        <f t="shared" si="32"/>
        <v>0</v>
      </c>
      <c r="I72" s="9">
        <f t="shared" si="32"/>
        <v>0</v>
      </c>
      <c r="J72" s="9">
        <f t="shared" si="32"/>
        <v>0</v>
      </c>
      <c r="K72" s="9">
        <f t="shared" si="32"/>
        <v>0</v>
      </c>
      <c r="L72" s="9">
        <f t="shared" si="32"/>
        <v>0</v>
      </c>
      <c r="M72" s="9">
        <f t="shared" si="32"/>
        <v>0</v>
      </c>
      <c r="N72" s="9">
        <f t="shared" si="32"/>
        <v>0</v>
      </c>
      <c r="O72" s="9">
        <f t="shared" si="32"/>
        <v>0</v>
      </c>
      <c r="P72" s="9">
        <f t="shared" si="32"/>
        <v>0</v>
      </c>
      <c r="Q72" s="9">
        <f t="shared" si="32"/>
        <v>0</v>
      </c>
      <c r="R72" s="9">
        <f t="shared" si="32"/>
        <v>0</v>
      </c>
      <c r="S72" s="9">
        <f t="shared" si="31"/>
        <v>0</v>
      </c>
      <c r="T72" s="35">
        <f t="shared" si="32"/>
        <v>1371.07</v>
      </c>
      <c r="U72" s="26">
        <f t="shared" si="32"/>
        <v>1371.07</v>
      </c>
    </row>
    <row r="73" spans="1:21" ht="30" customHeight="1" x14ac:dyDescent="0.3">
      <c r="A73" s="15"/>
      <c r="B73" s="15"/>
      <c r="C73" s="15" t="s">
        <v>84</v>
      </c>
      <c r="D73" s="15"/>
      <c r="E73" s="15"/>
      <c r="F73" s="15"/>
      <c r="G73" s="7">
        <f t="shared" ref="G73:U73" si="33">ROUND(G62+G72,5)</f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si="33"/>
        <v>0</v>
      </c>
      <c r="Q73" s="7">
        <f t="shared" si="33"/>
        <v>0</v>
      </c>
      <c r="R73" s="7">
        <f t="shared" si="33"/>
        <v>0</v>
      </c>
      <c r="S73" s="3">
        <f>SUM(G73:R73)</f>
        <v>0</v>
      </c>
      <c r="T73" s="33">
        <f t="shared" si="33"/>
        <v>1371.07</v>
      </c>
      <c r="U73" s="7">
        <f t="shared" si="33"/>
        <v>1371.07</v>
      </c>
    </row>
    <row r="74" spans="1:21" ht="30" customHeight="1" x14ac:dyDescent="0.3">
      <c r="A74" s="15"/>
      <c r="B74" s="15"/>
      <c r="C74" s="15" t="s">
        <v>85</v>
      </c>
      <c r="D74" s="15"/>
      <c r="E74" s="15"/>
      <c r="F74" s="15"/>
    </row>
    <row r="75" spans="1:21" x14ac:dyDescent="0.3">
      <c r="A75" s="15"/>
      <c r="B75" s="15"/>
      <c r="C75" s="15"/>
      <c r="D75" s="15" t="s">
        <v>86</v>
      </c>
      <c r="E75" s="15"/>
      <c r="F75" s="15"/>
    </row>
    <row r="76" spans="1:21" ht="15.5" x14ac:dyDescent="0.35">
      <c r="A76" s="15"/>
      <c r="B76" s="15"/>
      <c r="C76" s="15"/>
      <c r="D76" s="15"/>
      <c r="E76" s="17" t="s">
        <v>87</v>
      </c>
      <c r="F76" s="17"/>
      <c r="G76" s="3">
        <v>70</v>
      </c>
      <c r="H76" s="3">
        <v>70</v>
      </c>
      <c r="I76" s="3">
        <v>70</v>
      </c>
      <c r="J76" s="3">
        <v>70</v>
      </c>
      <c r="K76" s="3">
        <v>70</v>
      </c>
      <c r="L76" s="3">
        <v>70</v>
      </c>
      <c r="M76" s="3">
        <v>70</v>
      </c>
      <c r="N76" s="3">
        <v>70</v>
      </c>
      <c r="O76" s="3">
        <v>70</v>
      </c>
      <c r="P76" s="3">
        <v>70</v>
      </c>
      <c r="Q76" s="3">
        <v>70</v>
      </c>
      <c r="R76" s="3">
        <v>70</v>
      </c>
      <c r="S76" s="3">
        <f t="shared" ref="S76:S78" si="34">SUM(G76:R76)</f>
        <v>840</v>
      </c>
      <c r="T76" s="29">
        <v>840</v>
      </c>
      <c r="U76" s="24">
        <f t="shared" ref="U76:U77" si="35">+T76-S76</f>
        <v>0</v>
      </c>
    </row>
    <row r="77" spans="1:21" ht="16" thickBot="1" x14ac:dyDescent="0.4">
      <c r="A77" s="15"/>
      <c r="B77" s="15"/>
      <c r="C77" s="15"/>
      <c r="D77" s="15"/>
      <c r="E77" s="15" t="s">
        <v>88</v>
      </c>
      <c r="F77" s="15"/>
      <c r="G77" s="12">
        <v>0</v>
      </c>
      <c r="H77" s="12">
        <v>99</v>
      </c>
      <c r="I77" s="12">
        <v>0</v>
      </c>
      <c r="J77" s="12">
        <v>0</v>
      </c>
      <c r="K77" s="12">
        <v>99</v>
      </c>
      <c r="L77" s="12">
        <v>0</v>
      </c>
      <c r="M77" s="12">
        <v>0</v>
      </c>
      <c r="N77" s="12">
        <v>99</v>
      </c>
      <c r="O77" s="12">
        <v>0</v>
      </c>
      <c r="P77" s="12">
        <v>0</v>
      </c>
      <c r="Q77" s="12">
        <v>99</v>
      </c>
      <c r="R77" s="12">
        <v>0</v>
      </c>
      <c r="S77" s="12">
        <f t="shared" si="34"/>
        <v>396</v>
      </c>
      <c r="T77" s="34">
        <v>396</v>
      </c>
      <c r="U77" s="25">
        <f t="shared" si="35"/>
        <v>0</v>
      </c>
    </row>
    <row r="78" spans="1:21" x14ac:dyDescent="0.3">
      <c r="A78" s="15"/>
      <c r="B78" s="15"/>
      <c r="C78" s="15"/>
      <c r="D78" s="15" t="s">
        <v>89</v>
      </c>
      <c r="E78" s="15"/>
      <c r="F78" s="15"/>
      <c r="G78" s="3">
        <f t="shared" ref="G78:U78" si="36">SUM(G75:G77)</f>
        <v>70</v>
      </c>
      <c r="H78" s="3">
        <f t="shared" si="36"/>
        <v>169</v>
      </c>
      <c r="I78" s="3">
        <f t="shared" si="36"/>
        <v>70</v>
      </c>
      <c r="J78" s="3">
        <f t="shared" si="36"/>
        <v>70</v>
      </c>
      <c r="K78" s="3">
        <f t="shared" si="36"/>
        <v>169</v>
      </c>
      <c r="L78" s="3">
        <f t="shared" si="36"/>
        <v>70</v>
      </c>
      <c r="M78" s="3">
        <f t="shared" si="36"/>
        <v>70</v>
      </c>
      <c r="N78" s="3">
        <f t="shared" si="36"/>
        <v>169</v>
      </c>
      <c r="O78" s="3">
        <f t="shared" si="36"/>
        <v>70</v>
      </c>
      <c r="P78" s="3">
        <f t="shared" si="36"/>
        <v>70</v>
      </c>
      <c r="Q78" s="3">
        <f t="shared" si="36"/>
        <v>169</v>
      </c>
      <c r="R78" s="3">
        <f t="shared" si="36"/>
        <v>70</v>
      </c>
      <c r="S78" s="3">
        <f t="shared" si="34"/>
        <v>1236</v>
      </c>
      <c r="T78" s="29">
        <f t="shared" si="36"/>
        <v>1236</v>
      </c>
      <c r="U78" s="3">
        <f t="shared" si="36"/>
        <v>0</v>
      </c>
    </row>
    <row r="79" spans="1:21" ht="30" customHeight="1" x14ac:dyDescent="0.3">
      <c r="A79" s="15"/>
      <c r="B79" s="15"/>
      <c r="C79" s="15"/>
      <c r="D79" s="15" t="s">
        <v>90</v>
      </c>
      <c r="E79" s="15"/>
      <c r="F79" s="15"/>
    </row>
    <row r="80" spans="1:21" ht="15.5" x14ac:dyDescent="0.35">
      <c r="A80" s="15"/>
      <c r="B80" s="15"/>
      <c r="C80" s="15"/>
      <c r="D80" s="15"/>
      <c r="E80" s="15" t="s">
        <v>91</v>
      </c>
      <c r="F80" s="15"/>
      <c r="G80" s="3">
        <v>4</v>
      </c>
      <c r="H80" s="3">
        <v>4</v>
      </c>
      <c r="I80" s="3">
        <v>4</v>
      </c>
      <c r="J80" s="3">
        <v>4</v>
      </c>
      <c r="K80" s="3">
        <v>4</v>
      </c>
      <c r="L80" s="3">
        <v>4</v>
      </c>
      <c r="M80" s="3">
        <v>4</v>
      </c>
      <c r="N80" s="3">
        <v>4</v>
      </c>
      <c r="O80" s="3">
        <v>4</v>
      </c>
      <c r="P80" s="3">
        <v>4</v>
      </c>
      <c r="Q80" s="3">
        <v>4</v>
      </c>
      <c r="R80" s="3">
        <v>4</v>
      </c>
      <c r="S80" s="3">
        <f>SUM(G80:R80)</f>
        <v>48</v>
      </c>
      <c r="T80" s="29">
        <v>56</v>
      </c>
      <c r="U80" s="24">
        <f t="shared" ref="U80:U84" si="37">+T80-S80</f>
        <v>8</v>
      </c>
    </row>
    <row r="81" spans="1:21" ht="15.5" x14ac:dyDescent="0.35">
      <c r="A81" s="15"/>
      <c r="B81" s="15"/>
      <c r="C81" s="15"/>
      <c r="D81" s="15"/>
      <c r="E81" s="15" t="s">
        <v>92</v>
      </c>
      <c r="F81" s="15"/>
      <c r="G81" s="3">
        <v>0</v>
      </c>
      <c r="H81" s="3">
        <v>0</v>
      </c>
      <c r="I81" s="3">
        <v>366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f>SUM(G81:R81)</f>
        <v>366</v>
      </c>
      <c r="T81" s="29">
        <v>366</v>
      </c>
      <c r="U81" s="24">
        <f t="shared" si="37"/>
        <v>0</v>
      </c>
    </row>
    <row r="82" spans="1:21" ht="15.5" x14ac:dyDescent="0.35">
      <c r="A82" s="15"/>
      <c r="B82" s="15"/>
      <c r="C82" s="15"/>
      <c r="D82" s="15"/>
      <c r="E82" s="15" t="s">
        <v>93</v>
      </c>
      <c r="F82" s="15"/>
      <c r="G82" s="3">
        <v>55</v>
      </c>
      <c r="H82" s="3">
        <v>55</v>
      </c>
      <c r="I82" s="3">
        <v>55</v>
      </c>
      <c r="J82" s="3">
        <v>55</v>
      </c>
      <c r="K82" s="3">
        <v>55</v>
      </c>
      <c r="L82" s="3">
        <v>55</v>
      </c>
      <c r="M82" s="3">
        <v>55</v>
      </c>
      <c r="N82" s="3">
        <v>110</v>
      </c>
      <c r="O82" s="3">
        <v>110</v>
      </c>
      <c r="P82" s="3">
        <v>110</v>
      </c>
      <c r="Q82" s="3">
        <v>110</v>
      </c>
      <c r="R82" s="3">
        <v>110</v>
      </c>
      <c r="S82" s="3">
        <f t="shared" ref="S82:S83" si="38">SUM(G82:R82)</f>
        <v>935</v>
      </c>
      <c r="T82" s="29">
        <v>698.97</v>
      </c>
      <c r="U82" s="24">
        <f t="shared" si="37"/>
        <v>-236.02999999999997</v>
      </c>
    </row>
    <row r="83" spans="1:21" ht="15.5" x14ac:dyDescent="0.35">
      <c r="A83" s="15"/>
      <c r="B83" s="15"/>
      <c r="C83" s="15"/>
      <c r="D83" s="15"/>
      <c r="E83" s="15" t="s">
        <v>94</v>
      </c>
      <c r="F83" s="15"/>
      <c r="G83" s="3">
        <v>0</v>
      </c>
      <c r="H83" s="3">
        <v>0</v>
      </c>
      <c r="I83" s="3">
        <v>10</v>
      </c>
      <c r="J83" s="3">
        <v>10</v>
      </c>
      <c r="K83" s="3">
        <v>10</v>
      </c>
      <c r="L83" s="3">
        <v>10</v>
      </c>
      <c r="M83" s="3">
        <v>20</v>
      </c>
      <c r="N83" s="3">
        <v>20</v>
      </c>
      <c r="O83" s="3">
        <v>20</v>
      </c>
      <c r="P83" s="3">
        <v>20</v>
      </c>
      <c r="Q83" s="3">
        <v>20</v>
      </c>
      <c r="R83" s="3">
        <v>20</v>
      </c>
      <c r="S83" s="3">
        <f t="shared" si="38"/>
        <v>160</v>
      </c>
      <c r="T83" s="29">
        <v>0</v>
      </c>
      <c r="U83" s="24">
        <f t="shared" si="37"/>
        <v>-160</v>
      </c>
    </row>
    <row r="84" spans="1:21" ht="16" thickBot="1" x14ac:dyDescent="0.4">
      <c r="A84" s="15"/>
      <c r="B84" s="15"/>
      <c r="C84" s="15"/>
      <c r="D84" s="15"/>
      <c r="E84" s="15" t="s">
        <v>95</v>
      </c>
      <c r="F84" s="15"/>
      <c r="G84" s="12">
        <v>16</v>
      </c>
      <c r="H84" s="12">
        <v>17</v>
      </c>
      <c r="I84" s="12">
        <v>16</v>
      </c>
      <c r="J84" s="12">
        <v>17</v>
      </c>
      <c r="K84" s="12">
        <v>17</v>
      </c>
      <c r="L84" s="12">
        <v>17</v>
      </c>
      <c r="M84" s="12">
        <v>16</v>
      </c>
      <c r="N84" s="12">
        <v>17</v>
      </c>
      <c r="O84" s="12">
        <v>17</v>
      </c>
      <c r="P84" s="12">
        <v>17</v>
      </c>
      <c r="Q84" s="12">
        <v>16</v>
      </c>
      <c r="R84" s="12">
        <v>17</v>
      </c>
      <c r="S84" s="12">
        <f>SUM(G84:R84)</f>
        <v>200</v>
      </c>
      <c r="T84" s="34">
        <v>0</v>
      </c>
      <c r="U84" s="25">
        <f t="shared" si="37"/>
        <v>-200</v>
      </c>
    </row>
    <row r="85" spans="1:21" x14ac:dyDescent="0.3">
      <c r="A85" s="15"/>
      <c r="B85" s="15"/>
      <c r="C85" s="15"/>
      <c r="D85" s="15" t="s">
        <v>96</v>
      </c>
      <c r="E85" s="15"/>
      <c r="F85" s="15"/>
      <c r="G85" s="3">
        <f>SUM(G80:G84)</f>
        <v>75</v>
      </c>
      <c r="H85" s="3">
        <f t="shared" ref="H85:U85" si="39">SUM(H80:H84)</f>
        <v>76</v>
      </c>
      <c r="I85" s="3">
        <f t="shared" si="39"/>
        <v>451</v>
      </c>
      <c r="J85" s="3">
        <f t="shared" si="39"/>
        <v>86</v>
      </c>
      <c r="K85" s="3">
        <f t="shared" si="39"/>
        <v>86</v>
      </c>
      <c r="L85" s="3">
        <f t="shared" si="39"/>
        <v>86</v>
      </c>
      <c r="M85" s="3">
        <f t="shared" si="39"/>
        <v>95</v>
      </c>
      <c r="N85" s="3">
        <f t="shared" si="39"/>
        <v>151</v>
      </c>
      <c r="O85" s="3">
        <f t="shared" si="39"/>
        <v>151</v>
      </c>
      <c r="P85" s="3">
        <f t="shared" si="39"/>
        <v>151</v>
      </c>
      <c r="Q85" s="3">
        <f t="shared" si="39"/>
        <v>150</v>
      </c>
      <c r="R85" s="3">
        <f t="shared" si="39"/>
        <v>151</v>
      </c>
      <c r="S85" s="3">
        <f>SUM(G85:R85)</f>
        <v>1709</v>
      </c>
      <c r="T85" s="29">
        <f t="shared" si="39"/>
        <v>1120.97</v>
      </c>
      <c r="U85" s="3">
        <f t="shared" si="39"/>
        <v>-588.03</v>
      </c>
    </row>
    <row r="86" spans="1:21" ht="30" customHeight="1" x14ac:dyDescent="0.3">
      <c r="A86" s="15"/>
      <c r="B86" s="15"/>
      <c r="C86" s="15"/>
      <c r="D86" s="15" t="s">
        <v>97</v>
      </c>
      <c r="E86" s="15"/>
      <c r="F86" s="15"/>
    </row>
    <row r="87" spans="1:21" ht="16" thickBot="1" x14ac:dyDescent="0.4">
      <c r="A87" s="15"/>
      <c r="B87" s="15"/>
      <c r="C87" s="15"/>
      <c r="D87" s="15"/>
      <c r="E87" s="15" t="s">
        <v>98</v>
      </c>
      <c r="F87" s="15"/>
      <c r="G87" s="12">
        <v>280</v>
      </c>
      <c r="H87" s="12">
        <v>280</v>
      </c>
      <c r="I87" s="12">
        <v>280</v>
      </c>
      <c r="J87" s="12">
        <v>280</v>
      </c>
      <c r="K87" s="12">
        <v>840</v>
      </c>
      <c r="L87" s="12">
        <v>280</v>
      </c>
      <c r="M87" s="12">
        <v>280</v>
      </c>
      <c r="N87" s="12">
        <v>280</v>
      </c>
      <c r="O87" s="12">
        <v>280</v>
      </c>
      <c r="P87" s="12">
        <v>280</v>
      </c>
      <c r="Q87" s="12">
        <v>280</v>
      </c>
      <c r="R87" s="12">
        <v>280</v>
      </c>
      <c r="S87" s="12">
        <f t="shared" ref="S87:S88" si="40">SUM(G87:R87)</f>
        <v>3920</v>
      </c>
      <c r="T87" s="34">
        <v>3935</v>
      </c>
      <c r="U87" s="25">
        <f t="shared" ref="U87" si="41">+T87-S87</f>
        <v>15</v>
      </c>
    </row>
    <row r="88" spans="1:21" x14ac:dyDescent="0.3">
      <c r="A88" s="15"/>
      <c r="B88" s="15"/>
      <c r="C88" s="15"/>
      <c r="D88" s="15" t="s">
        <v>99</v>
      </c>
      <c r="E88" s="15"/>
      <c r="F88" s="15"/>
      <c r="G88" s="3">
        <f>SUM(G86:G87)</f>
        <v>280</v>
      </c>
      <c r="H88" s="3">
        <f t="shared" ref="H88:U88" si="42">SUM(H86:H87)</f>
        <v>280</v>
      </c>
      <c r="I88" s="3">
        <f t="shared" si="42"/>
        <v>280</v>
      </c>
      <c r="J88" s="3">
        <f t="shared" si="42"/>
        <v>280</v>
      </c>
      <c r="K88" s="3">
        <f t="shared" si="42"/>
        <v>840</v>
      </c>
      <c r="L88" s="3">
        <f t="shared" si="42"/>
        <v>280</v>
      </c>
      <c r="M88" s="3">
        <f t="shared" si="42"/>
        <v>280</v>
      </c>
      <c r="N88" s="3">
        <f t="shared" si="42"/>
        <v>280</v>
      </c>
      <c r="O88" s="3">
        <f t="shared" si="42"/>
        <v>280</v>
      </c>
      <c r="P88" s="3">
        <f t="shared" si="42"/>
        <v>280</v>
      </c>
      <c r="Q88" s="3">
        <f t="shared" si="42"/>
        <v>280</v>
      </c>
      <c r="R88" s="3">
        <f t="shared" si="42"/>
        <v>280</v>
      </c>
      <c r="S88" s="3">
        <f t="shared" si="40"/>
        <v>3920</v>
      </c>
      <c r="T88" s="29">
        <f t="shared" si="42"/>
        <v>3935</v>
      </c>
      <c r="U88" s="3">
        <f t="shared" si="42"/>
        <v>15</v>
      </c>
    </row>
    <row r="89" spans="1:21" ht="30" customHeight="1" x14ac:dyDescent="0.35">
      <c r="A89" s="15"/>
      <c r="B89" s="15"/>
      <c r="C89" s="15"/>
      <c r="D89" s="15" t="s">
        <v>100</v>
      </c>
      <c r="E89" s="15"/>
      <c r="F89" s="15"/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f>SUM(G89:R89)</f>
        <v>0</v>
      </c>
      <c r="T89" s="29">
        <v>0</v>
      </c>
      <c r="U89" s="24">
        <f t="shared" ref="U89:U92" si="43">+T89-S89</f>
        <v>0</v>
      </c>
    </row>
    <row r="90" spans="1:21" ht="16" thickBot="1" x14ac:dyDescent="0.4">
      <c r="A90" s="15"/>
      <c r="B90" s="15"/>
      <c r="C90" s="15"/>
      <c r="D90" s="15" t="s">
        <v>109</v>
      </c>
      <c r="E90" s="15"/>
      <c r="F90" s="15"/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1163</v>
      </c>
      <c r="S90" s="12">
        <f t="shared" ref="S90:S94" si="44">SUM(G90:R90)</f>
        <v>1163</v>
      </c>
      <c r="T90" s="34">
        <v>1163</v>
      </c>
      <c r="U90" s="25">
        <f t="shared" si="43"/>
        <v>0</v>
      </c>
    </row>
    <row r="91" spans="1:21" x14ac:dyDescent="0.3">
      <c r="A91" s="15"/>
      <c r="B91" s="15"/>
      <c r="C91" s="15" t="s">
        <v>101</v>
      </c>
      <c r="D91" s="15"/>
      <c r="E91" s="15"/>
      <c r="F91" s="15"/>
      <c r="G91" s="7">
        <f t="shared" ref="G91:U91" si="45">ROUND(G74+G78+G85+SUM(G88:G90),5)</f>
        <v>425</v>
      </c>
      <c r="H91" s="7">
        <f t="shared" si="45"/>
        <v>525</v>
      </c>
      <c r="I91" s="7">
        <f t="shared" si="45"/>
        <v>801</v>
      </c>
      <c r="J91" s="7">
        <f t="shared" si="45"/>
        <v>436</v>
      </c>
      <c r="K91" s="7">
        <f t="shared" si="45"/>
        <v>1095</v>
      </c>
      <c r="L91" s="7">
        <f t="shared" si="45"/>
        <v>436</v>
      </c>
      <c r="M91" s="7">
        <f t="shared" si="45"/>
        <v>445</v>
      </c>
      <c r="N91" s="7">
        <f t="shared" si="45"/>
        <v>600</v>
      </c>
      <c r="O91" s="7">
        <f t="shared" si="45"/>
        <v>501</v>
      </c>
      <c r="P91" s="7">
        <f t="shared" si="45"/>
        <v>501</v>
      </c>
      <c r="Q91" s="7">
        <f t="shared" si="45"/>
        <v>599</v>
      </c>
      <c r="R91" s="7">
        <f t="shared" si="45"/>
        <v>1664</v>
      </c>
      <c r="S91" s="3">
        <f t="shared" si="44"/>
        <v>8028</v>
      </c>
      <c r="T91" s="33">
        <f t="shared" si="45"/>
        <v>7454.97</v>
      </c>
      <c r="U91" s="7">
        <f t="shared" si="45"/>
        <v>-573.03</v>
      </c>
    </row>
    <row r="92" spans="1:21" ht="30" customHeight="1" thickBot="1" x14ac:dyDescent="0.4">
      <c r="A92" s="15"/>
      <c r="B92" s="15"/>
      <c r="C92" s="15" t="s">
        <v>102</v>
      </c>
      <c r="D92" s="15"/>
      <c r="E92" s="15"/>
      <c r="F92" s="15"/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34">
        <v>0</v>
      </c>
      <c r="U92" s="25">
        <f t="shared" si="43"/>
        <v>0</v>
      </c>
    </row>
    <row r="93" spans="1:21" ht="14.5" thickBot="1" x14ac:dyDescent="0.35">
      <c r="A93" s="15"/>
      <c r="B93" s="15" t="s">
        <v>103</v>
      </c>
      <c r="C93" s="15"/>
      <c r="D93" s="15"/>
      <c r="E93" s="15"/>
      <c r="F93" s="15"/>
      <c r="G93" s="3">
        <f t="shared" ref="G93:R93" si="46">ROUND(G35+G61+G73+SUM(G91:G92),5)</f>
        <v>425</v>
      </c>
      <c r="H93" s="3">
        <f t="shared" si="46"/>
        <v>525</v>
      </c>
      <c r="I93" s="3">
        <f t="shared" si="46"/>
        <v>801</v>
      </c>
      <c r="J93" s="3">
        <f t="shared" si="46"/>
        <v>436</v>
      </c>
      <c r="K93" s="3">
        <f t="shared" si="46"/>
        <v>1095</v>
      </c>
      <c r="L93" s="3">
        <f t="shared" si="46"/>
        <v>436</v>
      </c>
      <c r="M93" s="3">
        <f t="shared" si="46"/>
        <v>445</v>
      </c>
      <c r="N93" s="3">
        <f t="shared" si="46"/>
        <v>600</v>
      </c>
      <c r="O93" s="3">
        <f t="shared" si="46"/>
        <v>501</v>
      </c>
      <c r="P93" s="3">
        <f t="shared" si="46"/>
        <v>501</v>
      </c>
      <c r="Q93" s="3">
        <f t="shared" si="46"/>
        <v>599</v>
      </c>
      <c r="R93" s="3">
        <f t="shared" si="46"/>
        <v>2164</v>
      </c>
      <c r="S93" s="3">
        <f t="shared" si="44"/>
        <v>8528</v>
      </c>
      <c r="T93" s="29">
        <f>ROUND(T35+T61+T73+SUM(T91:T92),5)</f>
        <v>12379.45</v>
      </c>
      <c r="U93" s="3">
        <f>ROUND(U35+U61+U73+SUM(U91:U92),5)</f>
        <v>3851.45</v>
      </c>
    </row>
    <row r="94" spans="1:21" s="19" customFormat="1" ht="30" customHeight="1" thickBot="1" x14ac:dyDescent="0.35">
      <c r="A94" s="15" t="s">
        <v>104</v>
      </c>
      <c r="B94" s="15"/>
      <c r="C94" s="15"/>
      <c r="D94" s="15"/>
      <c r="E94" s="15"/>
      <c r="F94" s="15"/>
      <c r="G94" s="13">
        <f t="shared" ref="G94:R94" si="47">+G34-G93</f>
        <v>3389</v>
      </c>
      <c r="H94" s="13">
        <f t="shared" si="47"/>
        <v>-1</v>
      </c>
      <c r="I94" s="13">
        <f t="shared" si="47"/>
        <v>-428</v>
      </c>
      <c r="J94" s="13">
        <f t="shared" si="47"/>
        <v>1588</v>
      </c>
      <c r="K94" s="13">
        <f t="shared" si="47"/>
        <v>-722</v>
      </c>
      <c r="L94" s="13">
        <f t="shared" si="47"/>
        <v>-62</v>
      </c>
      <c r="M94" s="13">
        <f t="shared" si="47"/>
        <v>1428</v>
      </c>
      <c r="N94" s="13">
        <f t="shared" si="47"/>
        <v>-76</v>
      </c>
      <c r="O94" s="13">
        <f t="shared" si="47"/>
        <v>-128</v>
      </c>
      <c r="P94" s="13">
        <f t="shared" si="47"/>
        <v>23</v>
      </c>
      <c r="Q94" s="13">
        <f t="shared" si="47"/>
        <v>774</v>
      </c>
      <c r="R94" s="13">
        <f t="shared" si="47"/>
        <v>-1115</v>
      </c>
      <c r="S94" s="21">
        <f t="shared" si="44"/>
        <v>4670</v>
      </c>
      <c r="T94" s="38">
        <f>+T34-T93</f>
        <v>4097.5499999999993</v>
      </c>
      <c r="U94" s="13">
        <f>+U34-U93</f>
        <v>-572.44999999999982</v>
      </c>
    </row>
    <row r="95" spans="1:21" ht="14.5" thickTop="1" x14ac:dyDescent="0.3"/>
  </sheetData>
  <mergeCells count="1">
    <mergeCell ref="D31:F31"/>
  </mergeCells>
  <printOptions gridLines="1"/>
  <pageMargins left="0.7" right="0.7" top="0.75" bottom="0.75" header="0.1" footer="0.3"/>
  <pageSetup scale="69" fitToHeight="0" orientation="landscape" r:id="rId1"/>
  <headerFooter>
    <oddFooter>&amp;R&amp;"Arial,Bold"&amp;8 Page &amp;P of &amp;N</oddFooter>
  </headerFooter>
  <rowBreaks count="2" manualBreakCount="2">
    <brk id="39" max="18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Budget worksheet </vt:lpstr>
      <vt:lpstr>'2020 Budget worksheet '!Print_Area</vt:lpstr>
      <vt:lpstr>'2020 Budget worksheet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YildirimE</dc:creator>
  <cp:keywords/>
  <dc:description/>
  <cp:lastModifiedBy>Tricia Kleber</cp:lastModifiedBy>
  <cp:revision/>
  <dcterms:created xsi:type="dcterms:W3CDTF">2015-01-03T19:33:48Z</dcterms:created>
  <dcterms:modified xsi:type="dcterms:W3CDTF">2021-03-01T22:11:25Z</dcterms:modified>
  <cp:category/>
  <cp:contentStatus/>
</cp:coreProperties>
</file>